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ReleaseNotes" sheetId="3" r:id="rId1"/>
    <sheet name="Components" sheetId="2" r:id="rId2"/>
  </sheets>
  <definedNames>
    <definedName name="_xlnm._FilterDatabase" localSheetId="1" hidden="1">Components!$A$1:$E$171</definedName>
  </definedNames>
  <calcPr calcId="152511"/>
</workbook>
</file>

<file path=xl/calcChain.xml><?xml version="1.0" encoding="utf-8"?>
<calcChain xmlns="http://schemas.openxmlformats.org/spreadsheetml/2006/main">
  <c r="A17" i="2" l="1"/>
  <c r="C16" i="2"/>
  <c r="A16" i="2" s="1"/>
  <c r="C156" i="2"/>
  <c r="A156" i="2" s="1"/>
  <c r="C95" i="2"/>
  <c r="A95" i="2" s="1"/>
  <c r="C93" i="2"/>
  <c r="A93" i="2" s="1"/>
  <c r="C91" i="2"/>
  <c r="A91" i="2" s="1"/>
  <c r="C90" i="2"/>
  <c r="A90" i="2" s="1"/>
  <c r="C89" i="2"/>
  <c r="A89" i="2" s="1"/>
  <c r="C88" i="2"/>
  <c r="A88" i="2" s="1"/>
  <c r="D161" i="2"/>
  <c r="E161" i="2" s="1"/>
  <c r="D171" i="2"/>
  <c r="E171" i="2" s="1"/>
  <c r="A170" i="2"/>
  <c r="D170" i="2" s="1"/>
  <c r="E170" i="2" s="1"/>
  <c r="C161" i="2"/>
  <c r="A168" i="2"/>
  <c r="D168" i="2" s="1"/>
  <c r="E168" i="2" s="1"/>
  <c r="A169" i="2"/>
  <c r="D169" i="2" s="1"/>
  <c r="E169" i="2" s="1"/>
  <c r="D162" i="2"/>
  <c r="C298" i="3" l="1"/>
  <c r="B298" i="3"/>
  <c r="A298" i="3"/>
  <c r="C297" i="3"/>
  <c r="B297" i="3"/>
  <c r="A297" i="3"/>
  <c r="C296" i="3"/>
  <c r="B296" i="3"/>
  <c r="A296" i="3"/>
  <c r="C295" i="3"/>
  <c r="B295" i="3"/>
  <c r="A295" i="3"/>
  <c r="C294" i="3"/>
  <c r="B294" i="3"/>
  <c r="A294" i="3"/>
  <c r="C293" i="3"/>
  <c r="B293" i="3"/>
  <c r="A293" i="3"/>
  <c r="C292" i="3"/>
  <c r="B292" i="3"/>
  <c r="A292" i="3"/>
  <c r="C291" i="3"/>
  <c r="B291" i="3"/>
  <c r="A291" i="3"/>
  <c r="C290" i="3"/>
  <c r="B290" i="3"/>
  <c r="A290" i="3"/>
  <c r="C289" i="3"/>
  <c r="B289" i="3"/>
  <c r="A289" i="3"/>
  <c r="C288" i="3"/>
  <c r="B288" i="3"/>
  <c r="A288" i="3"/>
  <c r="C287" i="3"/>
  <c r="B287" i="3"/>
  <c r="A287" i="3"/>
  <c r="C286" i="3"/>
  <c r="B286" i="3"/>
  <c r="A286" i="3"/>
  <c r="C285" i="3"/>
  <c r="B285" i="3"/>
  <c r="A285" i="3"/>
  <c r="C284" i="3"/>
  <c r="B284" i="3"/>
  <c r="A284" i="3"/>
  <c r="C283" i="3"/>
  <c r="B283" i="3"/>
  <c r="A283" i="3"/>
  <c r="C282" i="3"/>
  <c r="B282" i="3"/>
  <c r="A282" i="3"/>
  <c r="C281" i="3"/>
  <c r="B281" i="3"/>
  <c r="A281" i="3"/>
  <c r="C280" i="3"/>
  <c r="B280" i="3"/>
  <c r="A280" i="3"/>
  <c r="C279" i="3"/>
  <c r="B279" i="3"/>
  <c r="A279" i="3"/>
  <c r="C278" i="3"/>
  <c r="B278" i="3"/>
  <c r="A278" i="3"/>
  <c r="C277" i="3"/>
  <c r="B277" i="3"/>
  <c r="A277" i="3"/>
  <c r="C276" i="3"/>
  <c r="B276" i="3"/>
  <c r="A276" i="3"/>
  <c r="C275" i="3"/>
  <c r="B275" i="3"/>
  <c r="A275" i="3"/>
  <c r="C274" i="3"/>
  <c r="B274" i="3"/>
  <c r="A274" i="3"/>
  <c r="C273" i="3"/>
  <c r="B273" i="3"/>
  <c r="A273" i="3"/>
  <c r="C272" i="3"/>
  <c r="B272" i="3"/>
  <c r="A272" i="3"/>
  <c r="C271" i="3"/>
  <c r="B271" i="3"/>
  <c r="A271" i="3"/>
  <c r="C270" i="3"/>
  <c r="B270" i="3"/>
  <c r="A270" i="3"/>
  <c r="C269" i="3"/>
  <c r="B269" i="3"/>
  <c r="A269" i="3"/>
  <c r="C268" i="3"/>
  <c r="B268" i="3"/>
  <c r="A268" i="3"/>
  <c r="C267" i="3"/>
  <c r="B267" i="3"/>
  <c r="A267" i="3"/>
  <c r="C266" i="3"/>
  <c r="B266" i="3"/>
  <c r="A266" i="3"/>
  <c r="C265" i="3"/>
  <c r="B265" i="3"/>
  <c r="A265" i="3"/>
  <c r="C264" i="3"/>
  <c r="B264" i="3"/>
  <c r="A264" i="3"/>
  <c r="C263" i="3"/>
  <c r="B263" i="3"/>
  <c r="A263" i="3"/>
  <c r="C262" i="3"/>
  <c r="B262" i="3"/>
  <c r="A262" i="3"/>
  <c r="C261" i="3"/>
  <c r="B261" i="3"/>
  <c r="A261" i="3"/>
  <c r="C260" i="3"/>
  <c r="B260" i="3"/>
  <c r="A260" i="3"/>
  <c r="C259" i="3"/>
  <c r="B259" i="3"/>
  <c r="A259" i="3"/>
  <c r="C258" i="3"/>
  <c r="B258" i="3"/>
  <c r="A258" i="3"/>
  <c r="C257" i="3"/>
  <c r="B257" i="3"/>
  <c r="A257" i="3"/>
  <c r="C256" i="3"/>
  <c r="B256" i="3"/>
  <c r="A256" i="3"/>
  <c r="C255" i="3"/>
  <c r="B255" i="3"/>
  <c r="A255" i="3"/>
  <c r="C254" i="3"/>
  <c r="B254" i="3"/>
  <c r="A254" i="3"/>
  <c r="C253" i="3"/>
  <c r="B253" i="3"/>
  <c r="A253" i="3"/>
  <c r="C252" i="3"/>
  <c r="B252" i="3"/>
  <c r="A252" i="3"/>
  <c r="C251" i="3"/>
  <c r="B251" i="3"/>
  <c r="A251" i="3"/>
  <c r="C250" i="3"/>
  <c r="B250" i="3"/>
  <c r="A250" i="3"/>
  <c r="C249" i="3"/>
  <c r="B249" i="3"/>
  <c r="A249" i="3"/>
  <c r="C248" i="3"/>
  <c r="B248" i="3"/>
  <c r="A248" i="3"/>
  <c r="C247" i="3"/>
  <c r="B247" i="3"/>
  <c r="A247" i="3"/>
  <c r="C246" i="3"/>
  <c r="B246" i="3"/>
  <c r="A246" i="3"/>
  <c r="C245" i="3"/>
  <c r="B245" i="3"/>
  <c r="A245" i="3"/>
  <c r="C244" i="3"/>
  <c r="B244" i="3"/>
  <c r="A244" i="3"/>
  <c r="C243" i="3"/>
  <c r="B243" i="3"/>
  <c r="A243" i="3"/>
  <c r="C242" i="3"/>
  <c r="B242" i="3"/>
  <c r="A242" i="3"/>
  <c r="C241" i="3"/>
  <c r="B241" i="3"/>
  <c r="A241" i="3"/>
  <c r="C240" i="3"/>
  <c r="B240" i="3"/>
  <c r="A240" i="3"/>
  <c r="C239" i="3"/>
  <c r="B239" i="3"/>
  <c r="A239" i="3"/>
  <c r="C238" i="3"/>
  <c r="B238" i="3"/>
  <c r="A238" i="3"/>
  <c r="C237" i="3"/>
  <c r="B237" i="3"/>
  <c r="A237" i="3"/>
  <c r="C236" i="3"/>
  <c r="B236" i="3"/>
  <c r="A236" i="3"/>
  <c r="C235" i="3"/>
  <c r="B235" i="3"/>
  <c r="A235" i="3"/>
  <c r="C234" i="3"/>
  <c r="B234" i="3"/>
  <c r="A234" i="3"/>
  <c r="C233" i="3"/>
  <c r="B233" i="3"/>
  <c r="A233" i="3"/>
  <c r="C232" i="3"/>
  <c r="B232" i="3"/>
  <c r="A232" i="3"/>
  <c r="C231" i="3"/>
  <c r="B231" i="3"/>
  <c r="A231" i="3"/>
  <c r="C230" i="3"/>
  <c r="B230" i="3"/>
  <c r="A230" i="3"/>
  <c r="C229" i="3"/>
  <c r="B229" i="3"/>
  <c r="A229" i="3"/>
  <c r="C228" i="3"/>
  <c r="B228" i="3"/>
  <c r="A228" i="3"/>
  <c r="C227" i="3"/>
  <c r="B227" i="3"/>
  <c r="A227" i="3"/>
  <c r="C226" i="3"/>
  <c r="B226" i="3"/>
  <c r="A226" i="3"/>
  <c r="C225" i="3"/>
  <c r="B225" i="3"/>
  <c r="A225" i="3"/>
  <c r="C224" i="3"/>
  <c r="B224" i="3"/>
  <c r="A224" i="3"/>
  <c r="C223" i="3"/>
  <c r="B223" i="3"/>
  <c r="A223" i="3"/>
  <c r="C222" i="3"/>
  <c r="B222" i="3"/>
  <c r="A222" i="3"/>
  <c r="C221" i="3"/>
  <c r="B221" i="3"/>
  <c r="A221" i="3"/>
  <c r="C220" i="3"/>
  <c r="B220" i="3"/>
  <c r="A220" i="3"/>
  <c r="C219" i="3"/>
  <c r="B219" i="3"/>
  <c r="A219" i="3"/>
  <c r="C218" i="3"/>
  <c r="B218" i="3"/>
  <c r="A218" i="3"/>
  <c r="C217" i="3"/>
  <c r="B217" i="3"/>
  <c r="A217" i="3"/>
  <c r="C216" i="3"/>
  <c r="B216" i="3"/>
  <c r="A216" i="3"/>
  <c r="C215" i="3"/>
  <c r="B215" i="3"/>
  <c r="A215" i="3"/>
  <c r="C214" i="3"/>
  <c r="B214" i="3"/>
  <c r="A214" i="3"/>
  <c r="C213" i="3"/>
  <c r="B213" i="3"/>
  <c r="A213" i="3"/>
  <c r="C212" i="3"/>
  <c r="B212" i="3"/>
  <c r="A212" i="3"/>
  <c r="C211" i="3"/>
  <c r="B211" i="3"/>
  <c r="A211" i="3"/>
  <c r="C210" i="3"/>
  <c r="B210" i="3"/>
  <c r="A210" i="3"/>
  <c r="C209" i="3"/>
  <c r="B209" i="3"/>
  <c r="A209" i="3"/>
  <c r="C208" i="3"/>
  <c r="B208" i="3"/>
  <c r="A208" i="3"/>
  <c r="C207" i="3"/>
  <c r="B207" i="3"/>
  <c r="A207" i="3"/>
  <c r="C206" i="3"/>
  <c r="B206" i="3"/>
  <c r="A206" i="3"/>
  <c r="C205" i="3"/>
  <c r="B205" i="3"/>
  <c r="A205" i="3"/>
  <c r="C204" i="3"/>
  <c r="B204" i="3"/>
  <c r="A204" i="3"/>
  <c r="C203" i="3"/>
  <c r="B203" i="3"/>
  <c r="A203" i="3"/>
  <c r="C202" i="3"/>
  <c r="B202" i="3"/>
  <c r="A202" i="3"/>
  <c r="C201" i="3"/>
  <c r="B201" i="3"/>
  <c r="A201" i="3"/>
  <c r="C200" i="3"/>
  <c r="B200" i="3"/>
  <c r="A200" i="3"/>
  <c r="C199" i="3"/>
  <c r="B199" i="3"/>
  <c r="A199" i="3"/>
  <c r="C198" i="3"/>
  <c r="B198" i="3"/>
  <c r="A198" i="3"/>
  <c r="C197" i="3"/>
  <c r="B197" i="3"/>
  <c r="A197" i="3"/>
  <c r="C196" i="3"/>
  <c r="B196" i="3"/>
  <c r="A196" i="3"/>
  <c r="C195" i="3"/>
  <c r="B195" i="3"/>
  <c r="A195" i="3"/>
  <c r="C194" i="3"/>
  <c r="B194" i="3"/>
  <c r="A194" i="3"/>
  <c r="C193" i="3"/>
  <c r="B193" i="3"/>
  <c r="A193" i="3"/>
  <c r="C192" i="3"/>
  <c r="B192" i="3"/>
  <c r="A192" i="3"/>
  <c r="C191" i="3"/>
  <c r="B191" i="3"/>
  <c r="A191" i="3"/>
  <c r="C190" i="3"/>
  <c r="B190" i="3"/>
  <c r="A190" i="3"/>
  <c r="C189" i="3"/>
  <c r="B189" i="3"/>
  <c r="A189" i="3"/>
  <c r="C188" i="3"/>
  <c r="B188" i="3"/>
  <c r="A188" i="3"/>
  <c r="C187" i="3"/>
  <c r="B187" i="3"/>
  <c r="A187" i="3"/>
  <c r="C186" i="3"/>
  <c r="B186" i="3"/>
  <c r="A186" i="3"/>
  <c r="C185" i="3"/>
  <c r="B185" i="3"/>
  <c r="A185" i="3"/>
  <c r="C184" i="3"/>
  <c r="B184" i="3"/>
  <c r="A184" i="3"/>
  <c r="C183" i="3"/>
  <c r="B183" i="3"/>
  <c r="A183" i="3"/>
  <c r="C182" i="3"/>
  <c r="B182" i="3"/>
  <c r="A182" i="3"/>
  <c r="C181" i="3"/>
  <c r="B181" i="3"/>
  <c r="A181" i="3"/>
  <c r="C180" i="3"/>
  <c r="B180" i="3"/>
  <c r="A180" i="3"/>
  <c r="C179" i="3"/>
  <c r="B179" i="3"/>
  <c r="A179" i="3"/>
  <c r="C178" i="3"/>
  <c r="B178" i="3"/>
  <c r="A178" i="3"/>
  <c r="C177" i="3"/>
  <c r="B177" i="3"/>
  <c r="A177" i="3"/>
  <c r="C176" i="3"/>
  <c r="B176" i="3"/>
  <c r="A176" i="3"/>
  <c r="C175" i="3"/>
  <c r="B175" i="3"/>
  <c r="A175" i="3"/>
  <c r="C34" i="3"/>
  <c r="B34" i="3"/>
  <c r="A34" i="3"/>
  <c r="C33" i="3"/>
  <c r="B33" i="3"/>
  <c r="A33" i="3"/>
  <c r="C170" i="3"/>
  <c r="B170" i="3"/>
  <c r="A170" i="3"/>
  <c r="C169" i="3"/>
  <c r="B169" i="3"/>
  <c r="A169" i="3"/>
  <c r="C168" i="3"/>
  <c r="B168" i="3"/>
  <c r="A168" i="3"/>
  <c r="C167" i="3"/>
  <c r="B167" i="3"/>
  <c r="A167" i="3"/>
  <c r="C166" i="3"/>
  <c r="B166" i="3"/>
  <c r="A166" i="3"/>
  <c r="C165" i="3"/>
  <c r="B165" i="3"/>
  <c r="A165" i="3"/>
  <c r="C164" i="3"/>
  <c r="B164" i="3"/>
  <c r="A164" i="3"/>
  <c r="C163" i="3"/>
  <c r="B163" i="3"/>
  <c r="A163" i="3"/>
  <c r="C162" i="3"/>
  <c r="B162" i="3"/>
  <c r="A162" i="3"/>
  <c r="C32" i="3"/>
  <c r="B32" i="3"/>
  <c r="A32" i="3"/>
  <c r="C31" i="3"/>
  <c r="B31" i="3"/>
  <c r="A31" i="3"/>
  <c r="C161" i="3"/>
  <c r="B161" i="3"/>
  <c r="A161" i="3"/>
  <c r="C153" i="3"/>
  <c r="B153" i="3"/>
  <c r="C159" i="3"/>
  <c r="B159" i="3"/>
  <c r="C157" i="3"/>
  <c r="B157" i="3"/>
  <c r="C58" i="3"/>
  <c r="B58" i="3"/>
  <c r="C82" i="3"/>
  <c r="B82" i="3"/>
  <c r="C150" i="3"/>
  <c r="B150" i="3"/>
  <c r="C55" i="3"/>
  <c r="B55" i="3"/>
  <c r="C106" i="3"/>
  <c r="B106" i="3"/>
  <c r="C43" i="3"/>
  <c r="B43" i="3"/>
  <c r="C101" i="3"/>
  <c r="B101" i="3"/>
  <c r="C70" i="3"/>
  <c r="B70" i="3"/>
  <c r="C105" i="3"/>
  <c r="B105" i="3"/>
  <c r="C114" i="3"/>
  <c r="B114" i="3"/>
  <c r="C10" i="3"/>
  <c r="B10" i="3"/>
  <c r="C9" i="3"/>
  <c r="B9" i="3"/>
  <c r="C143" i="3"/>
  <c r="B143" i="3"/>
  <c r="C134" i="3"/>
  <c r="B134" i="3"/>
  <c r="C26" i="3"/>
  <c r="B26" i="3"/>
  <c r="C67" i="3"/>
  <c r="B67" i="3"/>
  <c r="C135" i="3"/>
  <c r="B135" i="3"/>
  <c r="C56" i="3"/>
  <c r="B56" i="3"/>
  <c r="C50" i="3"/>
  <c r="B50" i="3"/>
  <c r="C119" i="3"/>
  <c r="B119" i="3"/>
  <c r="C63" i="3"/>
  <c r="B63" i="3"/>
  <c r="C36" i="3"/>
  <c r="B36" i="3"/>
  <c r="C25" i="3"/>
  <c r="B25" i="3"/>
  <c r="C59" i="3"/>
  <c r="B59" i="3"/>
  <c r="C64" i="3"/>
  <c r="B64" i="3"/>
  <c r="C100" i="3"/>
  <c r="B100" i="3"/>
  <c r="C91" i="3"/>
  <c r="B91" i="3"/>
  <c r="C109" i="3"/>
  <c r="B109" i="3"/>
  <c r="C17" i="3"/>
  <c r="B17" i="3"/>
  <c r="C146" i="3"/>
  <c r="B146" i="3"/>
  <c r="C45" i="3"/>
  <c r="B45" i="3"/>
  <c r="C117" i="3"/>
  <c r="B117" i="3"/>
  <c r="C84" i="3"/>
  <c r="B84" i="3"/>
  <c r="C145" i="3"/>
  <c r="B145" i="3"/>
  <c r="C139" i="3"/>
  <c r="B139" i="3"/>
  <c r="C172" i="3"/>
  <c r="B172" i="3"/>
  <c r="C61" i="3"/>
  <c r="B61" i="3"/>
  <c r="C62" i="3"/>
  <c r="B62" i="3"/>
  <c r="C133" i="3"/>
  <c r="B133" i="3"/>
  <c r="C131" i="3"/>
  <c r="B131" i="3"/>
  <c r="C30" i="3"/>
  <c r="B30" i="3"/>
  <c r="C104" i="3"/>
  <c r="B104" i="3"/>
  <c r="C78" i="3"/>
  <c r="B78" i="3"/>
  <c r="C125" i="3"/>
  <c r="B125" i="3"/>
  <c r="C120" i="3"/>
  <c r="B120" i="3"/>
  <c r="C27" i="3"/>
  <c r="B27" i="3"/>
  <c r="C137" i="3"/>
  <c r="B137" i="3"/>
  <c r="C113" i="3"/>
  <c r="B113" i="3"/>
  <c r="C111" i="3"/>
  <c r="B111" i="3"/>
  <c r="C90" i="3"/>
  <c r="B90" i="3"/>
  <c r="C35" i="3"/>
  <c r="B35" i="3"/>
  <c r="C115" i="3"/>
  <c r="B115" i="3"/>
  <c r="C24" i="3"/>
  <c r="B24" i="3"/>
  <c r="C129" i="3"/>
  <c r="B129" i="3"/>
  <c r="C88" i="3"/>
  <c r="B88" i="3"/>
  <c r="C118" i="3"/>
  <c r="B118" i="3"/>
  <c r="C158" i="3"/>
  <c r="B158" i="3"/>
  <c r="C52" i="3"/>
  <c r="B52" i="3"/>
  <c r="C53" i="3"/>
  <c r="B53" i="3"/>
  <c r="C41" i="3"/>
  <c r="B41" i="3"/>
  <c r="C174" i="3"/>
  <c r="B174" i="3"/>
  <c r="C87" i="3"/>
  <c r="B87" i="3"/>
  <c r="C51" i="3"/>
  <c r="B51" i="3"/>
  <c r="C4" i="3"/>
  <c r="B4" i="3"/>
  <c r="C3" i="3"/>
  <c r="B3" i="3"/>
  <c r="C11" i="3"/>
  <c r="B11" i="3"/>
  <c r="C20" i="3"/>
  <c r="B20" i="3"/>
  <c r="C22" i="3"/>
  <c r="B22" i="3"/>
  <c r="C23" i="3"/>
  <c r="B23" i="3"/>
  <c r="C46" i="3"/>
  <c r="B46" i="3"/>
  <c r="C80" i="3"/>
  <c r="B80" i="3"/>
  <c r="C79" i="3"/>
  <c r="B79" i="3"/>
  <c r="C149" i="3"/>
  <c r="B149" i="3"/>
  <c r="C136" i="3"/>
  <c r="B136" i="3"/>
  <c r="C85" i="3"/>
  <c r="B85" i="3"/>
  <c r="C8" i="3"/>
  <c r="B8" i="3"/>
  <c r="C154" i="3"/>
  <c r="B154" i="3"/>
  <c r="C116" i="3"/>
  <c r="B116" i="3"/>
  <c r="C83" i="3"/>
  <c r="B83" i="3"/>
  <c r="C130" i="3"/>
  <c r="B130" i="3"/>
  <c r="C92" i="3"/>
  <c r="B92" i="3"/>
  <c r="C44" i="3"/>
  <c r="B44" i="3"/>
  <c r="C15" i="3"/>
  <c r="B15" i="3"/>
  <c r="C77" i="3"/>
  <c r="B77" i="3"/>
  <c r="C138" i="3"/>
  <c r="B138" i="3"/>
  <c r="C140" i="3"/>
  <c r="B140" i="3"/>
  <c r="C103" i="3"/>
  <c r="B103" i="3"/>
  <c r="C72" i="3"/>
  <c r="B72" i="3"/>
  <c r="C112" i="3"/>
  <c r="B112" i="3"/>
  <c r="C57" i="3"/>
  <c r="B57" i="3"/>
  <c r="C122" i="3"/>
  <c r="B122" i="3"/>
  <c r="C74" i="3"/>
  <c r="B74" i="3"/>
  <c r="C141" i="3"/>
  <c r="B141" i="3"/>
  <c r="C121" i="3"/>
  <c r="B121" i="3"/>
  <c r="C38" i="3"/>
  <c r="B38" i="3"/>
  <c r="C49" i="3"/>
  <c r="B49" i="3"/>
  <c r="C97" i="3"/>
  <c r="B97" i="3"/>
  <c r="C37" i="3"/>
  <c r="B37" i="3"/>
  <c r="C66" i="3"/>
  <c r="B66" i="3"/>
  <c r="C16" i="3"/>
  <c r="B16" i="3"/>
  <c r="C65" i="3"/>
  <c r="B65" i="3"/>
  <c r="C18" i="3"/>
  <c r="B18" i="3"/>
  <c r="C47" i="3"/>
  <c r="B47" i="3"/>
  <c r="C128" i="3"/>
  <c r="B128" i="3"/>
  <c r="C173" i="3"/>
  <c r="B173" i="3"/>
  <c r="C102" i="3"/>
  <c r="B102" i="3"/>
  <c r="C42" i="3"/>
  <c r="B42" i="3"/>
  <c r="C19" i="3"/>
  <c r="B19" i="3"/>
  <c r="C127" i="3"/>
  <c r="B127" i="3"/>
  <c r="C60" i="3"/>
  <c r="B60" i="3"/>
  <c r="C12" i="3"/>
  <c r="B12" i="3"/>
  <c r="C21" i="3"/>
  <c r="B21" i="3"/>
  <c r="C13" i="3"/>
  <c r="B13" i="3"/>
  <c r="C68" i="3"/>
  <c r="B68" i="3"/>
  <c r="C69" i="3"/>
  <c r="B69" i="3"/>
  <c r="C171" i="3"/>
  <c r="B171" i="3"/>
  <c r="C95" i="3"/>
  <c r="B95" i="3"/>
  <c r="C14" i="3"/>
  <c r="B14" i="3"/>
  <c r="C39" i="3"/>
  <c r="B39" i="3"/>
  <c r="C28" i="3"/>
  <c r="B28" i="3"/>
  <c r="C148" i="3"/>
  <c r="B148" i="3"/>
  <c r="C108" i="3"/>
  <c r="B108" i="3"/>
  <c r="C98" i="3"/>
  <c r="B98" i="3"/>
  <c r="C5" i="3"/>
  <c r="B5" i="3"/>
  <c r="C7" i="3"/>
  <c r="B7" i="3"/>
  <c r="C6" i="3"/>
  <c r="B6" i="3"/>
  <c r="C2" i="3"/>
  <c r="B2" i="3"/>
  <c r="C151" i="3"/>
  <c r="B151" i="3"/>
  <c r="C142" i="3"/>
  <c r="B142" i="3"/>
  <c r="C126" i="3"/>
  <c r="B126" i="3"/>
  <c r="C81" i="3"/>
  <c r="B81" i="3"/>
  <c r="C107" i="3"/>
  <c r="B107" i="3"/>
  <c r="C86" i="3"/>
  <c r="B86" i="3"/>
  <c r="C40" i="3"/>
  <c r="B40" i="3"/>
  <c r="C152" i="3"/>
  <c r="B152" i="3"/>
  <c r="C48" i="3"/>
  <c r="B48" i="3"/>
  <c r="C93" i="3"/>
  <c r="B93" i="3"/>
  <c r="C71" i="3"/>
  <c r="B71" i="3"/>
  <c r="C156" i="3"/>
  <c r="B156" i="3"/>
  <c r="C99" i="3"/>
  <c r="B99" i="3"/>
  <c r="C132" i="3"/>
  <c r="B132" i="3"/>
  <c r="C96" i="3"/>
  <c r="B96" i="3"/>
  <c r="C76" i="3"/>
  <c r="B76" i="3"/>
  <c r="C147" i="3"/>
  <c r="B147" i="3"/>
  <c r="C54" i="3"/>
  <c r="B54" i="3"/>
  <c r="C94" i="3"/>
  <c r="B94" i="3"/>
  <c r="C123" i="3"/>
  <c r="B123" i="3"/>
  <c r="C160" i="3"/>
  <c r="B160" i="3"/>
  <c r="C89" i="3"/>
  <c r="B89" i="3"/>
  <c r="C124" i="3"/>
  <c r="B124" i="3"/>
  <c r="C155" i="3"/>
  <c r="B155" i="3"/>
  <c r="C29" i="3"/>
  <c r="B29" i="3"/>
  <c r="C75" i="3"/>
  <c r="B75" i="3"/>
  <c r="C110" i="3"/>
  <c r="B110" i="3"/>
  <c r="C73" i="3"/>
  <c r="B73" i="3"/>
  <c r="C144" i="3"/>
  <c r="B144" i="3"/>
  <c r="A22" i="2"/>
  <c r="D22" i="2" s="1"/>
  <c r="E22" i="2" s="1"/>
  <c r="A65" i="2"/>
  <c r="D65" i="2" s="1"/>
  <c r="E65" i="2" s="1"/>
  <c r="A66" i="2"/>
  <c r="D66" i="2" s="1"/>
  <c r="E66" i="2" s="1"/>
  <c r="A42" i="3" l="1"/>
  <c r="C75" i="2"/>
  <c r="A75" i="2" s="1"/>
  <c r="D75" i="2" s="1"/>
  <c r="E75" i="2" s="1"/>
  <c r="C29" i="2" l="1"/>
  <c r="C44" i="2"/>
  <c r="C43" i="2"/>
  <c r="A57" i="2" l="1"/>
  <c r="D57" i="2" s="1"/>
  <c r="E57" i="2" s="1"/>
  <c r="A61" i="2"/>
  <c r="D61" i="2" s="1"/>
  <c r="E61" i="2" s="1"/>
  <c r="A105" i="2"/>
  <c r="D105" i="2" s="1"/>
  <c r="E105" i="2" s="1"/>
  <c r="A60" i="2"/>
  <c r="D60" i="2" s="1"/>
  <c r="E60" i="2" s="1"/>
  <c r="A59" i="2"/>
  <c r="D59" i="2" s="1"/>
  <c r="E59" i="2" s="1"/>
  <c r="A58" i="2"/>
  <c r="D58" i="2" s="1"/>
  <c r="E58" i="2" s="1"/>
  <c r="A56" i="2"/>
  <c r="D56" i="2" s="1"/>
  <c r="E56" i="2" s="1"/>
  <c r="D2" i="2"/>
  <c r="E2" i="2" s="1"/>
  <c r="D55" i="2"/>
  <c r="D19" i="2"/>
  <c r="E19" i="2" s="1"/>
  <c r="D18" i="2"/>
  <c r="E18" i="2" s="1"/>
  <c r="D17" i="2"/>
  <c r="E17" i="2" s="1"/>
  <c r="D16" i="2"/>
  <c r="E16" i="2" s="1"/>
  <c r="D15" i="2"/>
  <c r="E15" i="2" s="1"/>
  <c r="D29" i="2"/>
  <c r="E29" i="2" s="1"/>
  <c r="D115" i="2"/>
  <c r="E115" i="2" s="1"/>
  <c r="D54" i="2"/>
  <c r="D85" i="2"/>
  <c r="E85" i="2" s="1"/>
  <c r="D111" i="2"/>
  <c r="E111" i="2" s="1"/>
  <c r="D164" i="2"/>
  <c r="D157" i="2"/>
  <c r="E157" i="2" s="1"/>
  <c r="D127" i="2"/>
  <c r="D123" i="2"/>
  <c r="E123" i="2" s="1"/>
  <c r="D117" i="2"/>
  <c r="E117" i="2" s="1"/>
  <c r="D107" i="2"/>
  <c r="E107" i="2" s="1"/>
  <c r="D101" i="2"/>
  <c r="E101" i="2" s="1"/>
  <c r="D97" i="2"/>
  <c r="E97" i="2" s="1"/>
  <c r="D84" i="2"/>
  <c r="E84" i="2" s="1"/>
  <c r="D30" i="2"/>
  <c r="E30" i="2" s="1"/>
  <c r="D20" i="2"/>
  <c r="E20" i="2" s="1"/>
  <c r="D11" i="2"/>
  <c r="E11" i="2" s="1"/>
  <c r="D10" i="2"/>
  <c r="E10" i="2" s="1"/>
  <c r="D156" i="2"/>
  <c r="E156" i="2" s="1"/>
  <c r="A154" i="2"/>
  <c r="D154" i="2" s="1"/>
  <c r="E154" i="2" s="1"/>
  <c r="A152" i="2"/>
  <c r="D152" i="2" s="1"/>
  <c r="E152" i="2" s="1"/>
  <c r="A151" i="2"/>
  <c r="D151" i="2" s="1"/>
  <c r="E151" i="2" s="1"/>
  <c r="A150" i="2"/>
  <c r="D150" i="2" s="1"/>
  <c r="E150" i="2" s="1"/>
  <c r="A149" i="2"/>
  <c r="D149" i="2" s="1"/>
  <c r="A148" i="2"/>
  <c r="D148" i="2" s="1"/>
  <c r="A146" i="2"/>
  <c r="D146" i="2" s="1"/>
  <c r="E146" i="2" s="1"/>
  <c r="A145" i="2"/>
  <c r="D145" i="2" s="1"/>
  <c r="E145" i="2" s="1"/>
  <c r="A144" i="2"/>
  <c r="D144" i="2" s="1"/>
  <c r="A143" i="2"/>
  <c r="D143" i="2" s="1"/>
  <c r="A142" i="2"/>
  <c r="D142" i="2" s="1"/>
  <c r="E142" i="2" s="1"/>
  <c r="A141" i="2"/>
  <c r="D141" i="2" s="1"/>
  <c r="E141" i="2" s="1"/>
  <c r="A140" i="2"/>
  <c r="D140" i="2" s="1"/>
  <c r="E140" i="2" s="1"/>
  <c r="A139" i="2"/>
  <c r="D139" i="2" s="1"/>
  <c r="E139" i="2" s="1"/>
  <c r="A138" i="2"/>
  <c r="D138" i="2" s="1"/>
  <c r="A137" i="2"/>
  <c r="D137" i="2" s="1"/>
  <c r="E137" i="2" s="1"/>
  <c r="A136" i="2"/>
  <c r="D136" i="2" s="1"/>
  <c r="E136" i="2" s="1"/>
  <c r="A135" i="2"/>
  <c r="D135" i="2" s="1"/>
  <c r="A134" i="2"/>
  <c r="D134" i="2" s="1"/>
  <c r="E134" i="2" s="1"/>
  <c r="A133" i="2"/>
  <c r="D133" i="2" s="1"/>
  <c r="E133" i="2" s="1"/>
  <c r="A132" i="2"/>
  <c r="D132" i="2" s="1"/>
  <c r="A131" i="2"/>
  <c r="D131" i="2" s="1"/>
  <c r="E131" i="2" s="1"/>
  <c r="A130" i="2"/>
  <c r="D130" i="2" s="1"/>
  <c r="A129" i="2"/>
  <c r="D129" i="2" s="1"/>
  <c r="E129" i="2" s="1"/>
  <c r="A128" i="2"/>
  <c r="D128" i="2" s="1"/>
  <c r="A122" i="2"/>
  <c r="D122" i="2" s="1"/>
  <c r="E122" i="2" s="1"/>
  <c r="D95" i="2"/>
  <c r="E95" i="2" s="1"/>
  <c r="D93" i="2"/>
  <c r="E93" i="2" s="1"/>
  <c r="D91" i="2"/>
  <c r="E91" i="2" s="1"/>
  <c r="D90" i="2"/>
  <c r="E90" i="2" s="1"/>
  <c r="D89" i="2"/>
  <c r="E89" i="2" s="1"/>
  <c r="D88" i="2"/>
  <c r="E88" i="2" s="1"/>
  <c r="A83" i="2"/>
  <c r="D83" i="2" s="1"/>
  <c r="A82" i="2"/>
  <c r="D82" i="2" s="1"/>
  <c r="A81" i="2"/>
  <c r="D81" i="2" s="1"/>
  <c r="E81" i="2" s="1"/>
  <c r="A80" i="2"/>
  <c r="D80" i="2" s="1"/>
  <c r="E80" i="2" s="1"/>
  <c r="A79" i="2"/>
  <c r="D79" i="2" s="1"/>
  <c r="E79" i="2" s="1"/>
  <c r="A78" i="2"/>
  <c r="D78" i="2" s="1"/>
  <c r="E78" i="2" s="1"/>
  <c r="A77" i="2"/>
  <c r="D77" i="2" s="1"/>
  <c r="E77" i="2" s="1"/>
  <c r="A76" i="2"/>
  <c r="D76" i="2" s="1"/>
  <c r="A49" i="2"/>
  <c r="D49" i="2" s="1"/>
  <c r="E49" i="2" s="1"/>
  <c r="A48" i="2"/>
  <c r="D48" i="2" s="1"/>
  <c r="E48" i="2" s="1"/>
  <c r="A47" i="2"/>
  <c r="D47" i="2" s="1"/>
  <c r="A46" i="2"/>
  <c r="D46" i="2" s="1"/>
  <c r="E46" i="2" s="1"/>
  <c r="A45" i="2"/>
  <c r="D45" i="2" s="1"/>
  <c r="A34" i="2"/>
  <c r="D34" i="2" s="1"/>
  <c r="E34" i="2" s="1"/>
  <c r="A32" i="2"/>
  <c r="D32" i="2" s="1"/>
  <c r="E32" i="2" s="1"/>
  <c r="A31" i="2"/>
  <c r="D31" i="2" s="1"/>
  <c r="A25" i="2"/>
  <c r="D25" i="2" s="1"/>
  <c r="E25" i="2" s="1"/>
  <c r="A14" i="2"/>
  <c r="D14" i="2" s="1"/>
  <c r="E14" i="2" s="1"/>
  <c r="A13" i="2"/>
  <c r="D13" i="2" s="1"/>
  <c r="A12" i="2"/>
  <c r="D12" i="2" s="1"/>
  <c r="E12" i="2" s="1"/>
  <c r="A9" i="2"/>
  <c r="D9" i="2" s="1"/>
  <c r="E9" i="2" s="1"/>
  <c r="A8" i="2"/>
  <c r="D8" i="2" s="1"/>
  <c r="E8" i="2" s="1"/>
  <c r="A3" i="2"/>
  <c r="D3" i="2" s="1"/>
  <c r="E3" i="2" s="1"/>
  <c r="C167" i="2"/>
  <c r="C166" i="2"/>
  <c r="C165" i="2"/>
  <c r="C163" i="2"/>
  <c r="C160" i="2"/>
  <c r="C159" i="2"/>
  <c r="C158" i="2"/>
  <c r="C155" i="2"/>
  <c r="C153" i="2"/>
  <c r="A153" i="2" s="1"/>
  <c r="D153" i="2" s="1"/>
  <c r="C147" i="2"/>
  <c r="C126" i="2"/>
  <c r="C125" i="2"/>
  <c r="C124" i="2"/>
  <c r="C121" i="2"/>
  <c r="C120" i="2"/>
  <c r="C119" i="2"/>
  <c r="C118" i="2"/>
  <c r="C116" i="2"/>
  <c r="C114" i="2"/>
  <c r="C113" i="2"/>
  <c r="C112" i="2"/>
  <c r="C110" i="2"/>
  <c r="C109" i="2"/>
  <c r="C108" i="2"/>
  <c r="C106" i="2"/>
  <c r="C104" i="2"/>
  <c r="C103" i="2"/>
  <c r="C102" i="2"/>
  <c r="C100" i="2"/>
  <c r="C99" i="2"/>
  <c r="C98" i="2"/>
  <c r="C96" i="2"/>
  <c r="C94" i="2"/>
  <c r="C92" i="2"/>
  <c r="C87" i="2"/>
  <c r="C86" i="2"/>
  <c r="C74" i="2"/>
  <c r="C73" i="2"/>
  <c r="C72" i="2"/>
  <c r="C71" i="2"/>
  <c r="C70" i="2"/>
  <c r="C69" i="2"/>
  <c r="C68" i="2"/>
  <c r="C67" i="2"/>
  <c r="C63" i="2"/>
  <c r="C62" i="2"/>
  <c r="C53" i="2"/>
  <c r="C52" i="2"/>
  <c r="C51" i="2"/>
  <c r="A51" i="2" s="1"/>
  <c r="D51" i="2" s="1"/>
  <c r="C50" i="2"/>
  <c r="C41" i="2"/>
  <c r="C40" i="2"/>
  <c r="C39" i="2"/>
  <c r="A39" i="2" s="1"/>
  <c r="D39" i="2" s="1"/>
  <c r="E39" i="2" s="1"/>
  <c r="C38" i="2"/>
  <c r="C37" i="2"/>
  <c r="C36" i="2"/>
  <c r="C35" i="2"/>
  <c r="C33" i="2"/>
  <c r="C28" i="2"/>
  <c r="C27" i="2"/>
  <c r="A27" i="2" s="1"/>
  <c r="D27" i="2" s="1"/>
  <c r="E27" i="2" s="1"/>
  <c r="C26" i="2"/>
  <c r="C24" i="2"/>
  <c r="C23" i="2"/>
  <c r="C21" i="2"/>
  <c r="C7" i="2"/>
  <c r="C6" i="2"/>
  <c r="C5" i="2"/>
  <c r="C4" i="2"/>
  <c r="E13" i="2" l="1"/>
  <c r="A144" i="3"/>
  <c r="E47" i="2"/>
  <c r="A71" i="3"/>
  <c r="E130" i="2"/>
  <c r="A172" i="3"/>
  <c r="E138" i="2"/>
  <c r="A135" i="3"/>
  <c r="E164" i="2"/>
  <c r="A153" i="3"/>
  <c r="E51" i="2"/>
  <c r="A77" i="3"/>
  <c r="A15" i="3"/>
  <c r="A39" i="3"/>
  <c r="A14" i="3"/>
  <c r="E82" i="2"/>
  <c r="A125" i="3"/>
  <c r="A74" i="3"/>
  <c r="A78" i="3"/>
  <c r="A122" i="3"/>
  <c r="E135" i="2"/>
  <c r="A50" i="3"/>
  <c r="A56" i="3"/>
  <c r="A67" i="3"/>
  <c r="A26" i="3"/>
  <c r="E148" i="2"/>
  <c r="A143" i="3"/>
  <c r="A9" i="3"/>
  <c r="A134" i="3"/>
  <c r="E45" i="2"/>
  <c r="A156" i="3"/>
  <c r="E83" i="2"/>
  <c r="A30" i="3"/>
  <c r="A131" i="3"/>
  <c r="A104" i="3"/>
  <c r="E128" i="2"/>
  <c r="A61" i="3"/>
  <c r="A62" i="3"/>
  <c r="E132" i="2"/>
  <c r="A63" i="3"/>
  <c r="A64" i="3"/>
  <c r="A17" i="3"/>
  <c r="A84" i="3"/>
  <c r="A119" i="3"/>
  <c r="A59" i="3"/>
  <c r="A109" i="3"/>
  <c r="A117" i="3"/>
  <c r="A25" i="3"/>
  <c r="A91" i="3"/>
  <c r="A45" i="3"/>
  <c r="A139" i="3"/>
  <c r="A36" i="3"/>
  <c r="A100" i="3"/>
  <c r="A146" i="3"/>
  <c r="A145" i="3"/>
  <c r="E149" i="2"/>
  <c r="A105" i="3"/>
  <c r="A10" i="3"/>
  <c r="A114" i="3"/>
  <c r="E127" i="2"/>
  <c r="A133" i="3"/>
  <c r="E153" i="2"/>
  <c r="A70" i="3"/>
  <c r="E31" i="2"/>
  <c r="A73" i="3"/>
  <c r="E76" i="2"/>
  <c r="A120" i="3"/>
  <c r="A141" i="3"/>
  <c r="A137" i="3"/>
  <c r="A27" i="3"/>
  <c r="A121" i="3"/>
  <c r="E54" i="2"/>
  <c r="A83" i="3"/>
  <c r="E55" i="2"/>
  <c r="A154" i="3"/>
  <c r="A8" i="3"/>
  <c r="A116" i="3"/>
  <c r="E144" i="2"/>
  <c r="E143" i="2"/>
  <c r="A116" i="2"/>
  <c r="D116" i="2" s="1"/>
  <c r="E116" i="2" s="1"/>
  <c r="D96" i="2"/>
  <c r="E96" i="2" s="1"/>
  <c r="A103" i="2"/>
  <c r="D103" i="2" s="1"/>
  <c r="E103" i="2" s="1"/>
  <c r="A104" i="2"/>
  <c r="D104" i="2" s="1"/>
  <c r="A36" i="2"/>
  <c r="D36" i="2" s="1"/>
  <c r="A44" i="2"/>
  <c r="D44" i="2" s="1"/>
  <c r="E44" i="2" s="1"/>
  <c r="A92" i="2"/>
  <c r="D92" i="2" s="1"/>
  <c r="E92" i="2" s="1"/>
  <c r="A99" i="2"/>
  <c r="D99" i="2" s="1"/>
  <c r="A108" i="2"/>
  <c r="D108" i="2" s="1"/>
  <c r="E108" i="2" s="1"/>
  <c r="A40" i="2"/>
  <c r="D40" i="2" s="1"/>
  <c r="A41" i="2"/>
  <c r="D41" i="2" s="1"/>
  <c r="E41" i="2" s="1"/>
  <c r="A87" i="2"/>
  <c r="D87" i="2" s="1"/>
  <c r="E87" i="2" s="1"/>
  <c r="A120" i="2"/>
  <c r="D120" i="2" s="1"/>
  <c r="E120" i="2" s="1"/>
  <c r="A37" i="2"/>
  <c r="D37" i="2" s="1"/>
  <c r="E37" i="2" s="1"/>
  <c r="A100" i="2"/>
  <c r="D100" i="2" s="1"/>
  <c r="E100" i="2" s="1"/>
  <c r="A112" i="2"/>
  <c r="D112" i="2" s="1"/>
  <c r="E112" i="2" s="1"/>
  <c r="A52" i="2"/>
  <c r="D52" i="2" s="1"/>
  <c r="A124" i="2"/>
  <c r="D124" i="2" s="1"/>
  <c r="E124" i="2" s="1"/>
  <c r="A5" i="2"/>
  <c r="D5" i="2" s="1"/>
  <c r="E5" i="2" s="1"/>
  <c r="A21" i="2"/>
  <c r="D21" i="2" s="1"/>
  <c r="E21" i="2" s="1"/>
  <c r="A26" i="2"/>
  <c r="D26" i="2" s="1"/>
  <c r="A33" i="2"/>
  <c r="D33" i="2" s="1"/>
  <c r="E33" i="2" s="1"/>
  <c r="A67" i="2"/>
  <c r="D67" i="2" s="1"/>
  <c r="A71" i="2"/>
  <c r="D71" i="2" s="1"/>
  <c r="A113" i="2"/>
  <c r="D113" i="2" s="1"/>
  <c r="E113" i="2" s="1"/>
  <c r="A166" i="2"/>
  <c r="D166" i="2" s="1"/>
  <c r="E166" i="2" s="1"/>
  <c r="A4" i="2"/>
  <c r="D4" i="2" s="1"/>
  <c r="E4" i="2" s="1"/>
  <c r="A6" i="2"/>
  <c r="D6" i="2" s="1"/>
  <c r="E6" i="2" s="1"/>
  <c r="A23" i="2"/>
  <c r="D23" i="2" s="1"/>
  <c r="E23" i="2" s="1"/>
  <c r="A38" i="2"/>
  <c r="D38" i="2" s="1"/>
  <c r="E38" i="2" s="1"/>
  <c r="A42" i="2"/>
  <c r="D42" i="2" s="1"/>
  <c r="A50" i="2"/>
  <c r="D50" i="2" s="1"/>
  <c r="A62" i="2"/>
  <c r="D62" i="2" s="1"/>
  <c r="A68" i="2"/>
  <c r="D68" i="2" s="1"/>
  <c r="E68" i="2" s="1"/>
  <c r="A72" i="2"/>
  <c r="D72" i="2" s="1"/>
  <c r="E72" i="2" s="1"/>
  <c r="A109" i="2"/>
  <c r="D109" i="2" s="1"/>
  <c r="E109" i="2" s="1"/>
  <c r="A114" i="2"/>
  <c r="D114" i="2" s="1"/>
  <c r="E114" i="2" s="1"/>
  <c r="A118" i="2"/>
  <c r="D118" i="2" s="1"/>
  <c r="E118" i="2" s="1"/>
  <c r="A126" i="2"/>
  <c r="D126" i="2" s="1"/>
  <c r="E126" i="2" s="1"/>
  <c r="A158" i="2"/>
  <c r="D158" i="2" s="1"/>
  <c r="A163" i="2"/>
  <c r="D163" i="2" s="1"/>
  <c r="E163" i="2" s="1"/>
  <c r="A167" i="2"/>
  <c r="D167" i="2" s="1"/>
  <c r="E167" i="2" s="1"/>
  <c r="A28" i="2"/>
  <c r="D28" i="2" s="1"/>
  <c r="E28" i="2" s="1"/>
  <c r="A64" i="2"/>
  <c r="D64" i="2" s="1"/>
  <c r="A70" i="2"/>
  <c r="D70" i="2" s="1"/>
  <c r="A74" i="2"/>
  <c r="D74" i="2" s="1"/>
  <c r="E74" i="2" s="1"/>
  <c r="A160" i="2"/>
  <c r="D160" i="2" s="1"/>
  <c r="A165" i="2"/>
  <c r="D165" i="2" s="1"/>
  <c r="E165" i="2" s="1"/>
  <c r="A53" i="2"/>
  <c r="D53" i="2" s="1"/>
  <c r="A121" i="2"/>
  <c r="D121" i="2" s="1"/>
  <c r="E121" i="2" s="1"/>
  <c r="A125" i="2"/>
  <c r="D125" i="2" s="1"/>
  <c r="E125" i="2" s="1"/>
  <c r="A7" i="2"/>
  <c r="D7" i="2" s="1"/>
  <c r="E7" i="2" s="1"/>
  <c r="A24" i="2"/>
  <c r="D24" i="2" s="1"/>
  <c r="E24" i="2" s="1"/>
  <c r="A35" i="2"/>
  <c r="D35" i="2" s="1"/>
  <c r="E35" i="2" s="1"/>
  <c r="A43" i="2"/>
  <c r="D43" i="2" s="1"/>
  <c r="A63" i="2"/>
  <c r="D63" i="2" s="1"/>
  <c r="A69" i="2"/>
  <c r="D69" i="2" s="1"/>
  <c r="E69" i="2" s="1"/>
  <c r="A73" i="2"/>
  <c r="D73" i="2" s="1"/>
  <c r="A86" i="2"/>
  <c r="D86" i="2" s="1"/>
  <c r="E86" i="2" s="1"/>
  <c r="A94" i="2"/>
  <c r="D94" i="2" s="1"/>
  <c r="E94" i="2" s="1"/>
  <c r="A98" i="2"/>
  <c r="D98" i="2" s="1"/>
  <c r="E98" i="2" s="1"/>
  <c r="A102" i="2"/>
  <c r="D102" i="2" s="1"/>
  <c r="E102" i="2" s="1"/>
  <c r="A106" i="2"/>
  <c r="D106" i="2" s="1"/>
  <c r="E106" i="2" s="1"/>
  <c r="A110" i="2"/>
  <c r="D110" i="2" s="1"/>
  <c r="E110" i="2" s="1"/>
  <c r="A119" i="2"/>
  <c r="D119" i="2" s="1"/>
  <c r="E119" i="2" s="1"/>
  <c r="A147" i="2"/>
  <c r="D147" i="2" s="1"/>
  <c r="E147" i="2" s="1"/>
  <c r="A155" i="2"/>
  <c r="D155" i="2" s="1"/>
  <c r="E155" i="2" s="1"/>
  <c r="A159" i="2"/>
  <c r="D159" i="2" s="1"/>
  <c r="E73" i="2" l="1"/>
  <c r="A111" i="3"/>
  <c r="A113" i="3"/>
  <c r="A49" i="3"/>
  <c r="A38" i="3"/>
  <c r="E159" i="2"/>
  <c r="A58" i="3"/>
  <c r="A106" i="3"/>
  <c r="A55" i="3"/>
  <c r="A150" i="3"/>
  <c r="A82" i="3"/>
  <c r="A43" i="3"/>
  <c r="E63" i="2"/>
  <c r="A149" i="3"/>
  <c r="A79" i="3"/>
  <c r="A80" i="3"/>
  <c r="A69" i="3"/>
  <c r="A46" i="3"/>
  <c r="A136" i="3"/>
  <c r="A68" i="3"/>
  <c r="E64" i="2"/>
  <c r="A158" i="3"/>
  <c r="A174" i="3"/>
  <c r="A3" i="3"/>
  <c r="A23" i="3"/>
  <c r="A127" i="3"/>
  <c r="A13" i="3"/>
  <c r="A118" i="3"/>
  <c r="A41" i="3"/>
  <c r="A4" i="3"/>
  <c r="A22" i="3"/>
  <c r="A19" i="3"/>
  <c r="A21" i="3"/>
  <c r="A53" i="3"/>
  <c r="A51" i="3"/>
  <c r="A20" i="3"/>
  <c r="A12" i="3"/>
  <c r="A52" i="3"/>
  <c r="A87" i="3"/>
  <c r="A11" i="3"/>
  <c r="A60" i="3"/>
  <c r="E158" i="2"/>
  <c r="A101" i="3"/>
  <c r="E50" i="2"/>
  <c r="A138" i="3"/>
  <c r="A148" i="3"/>
  <c r="A7" i="3"/>
  <c r="A142" i="3"/>
  <c r="A86" i="3"/>
  <c r="A93" i="3"/>
  <c r="A28" i="3"/>
  <c r="A5" i="3"/>
  <c r="A151" i="3"/>
  <c r="A107" i="3"/>
  <c r="A48" i="3"/>
  <c r="A103" i="3"/>
  <c r="A98" i="3"/>
  <c r="A2" i="3"/>
  <c r="A81" i="3"/>
  <c r="A152" i="3"/>
  <c r="A140" i="3"/>
  <c r="A108" i="3"/>
  <c r="A6" i="3"/>
  <c r="A126" i="3"/>
  <c r="A40" i="3"/>
  <c r="E52" i="2"/>
  <c r="A44" i="3"/>
  <c r="E36" i="2"/>
  <c r="A110" i="3"/>
  <c r="E43" i="2"/>
  <c r="A132" i="3"/>
  <c r="A99" i="3"/>
  <c r="A147" i="3"/>
  <c r="A76" i="3"/>
  <c r="A96" i="3"/>
  <c r="E160" i="2"/>
  <c r="A157" i="3"/>
  <c r="E42" i="2"/>
  <c r="A54" i="3"/>
  <c r="A160" i="3"/>
  <c r="A124" i="3"/>
  <c r="A123" i="3"/>
  <c r="A155" i="3"/>
  <c r="A89" i="3"/>
  <c r="A94" i="3"/>
  <c r="E71" i="2"/>
  <c r="A97" i="3"/>
  <c r="A90" i="3"/>
  <c r="E99" i="2"/>
  <c r="A112" i="3"/>
  <c r="A57" i="3"/>
  <c r="E104" i="2"/>
  <c r="A72" i="3"/>
  <c r="E67" i="2"/>
  <c r="A173" i="3"/>
  <c r="A128" i="3"/>
  <c r="A88" i="3"/>
  <c r="A129" i="3"/>
  <c r="A102" i="3"/>
  <c r="E53" i="2"/>
  <c r="A92" i="3"/>
  <c r="A95" i="3"/>
  <c r="A130" i="3"/>
  <c r="E70" i="2"/>
  <c r="A24" i="3"/>
  <c r="A65" i="3"/>
  <c r="A115" i="3"/>
  <c r="A16" i="3"/>
  <c r="A35" i="3"/>
  <c r="A66" i="3"/>
  <c r="A47" i="3"/>
  <c r="A37" i="3"/>
  <c r="A18" i="3"/>
  <c r="E62" i="2"/>
  <c r="A171" i="3"/>
  <c r="A85" i="3"/>
  <c r="E40" i="2"/>
  <c r="A75" i="3"/>
  <c r="A29" i="3"/>
  <c r="E162" i="2"/>
  <c r="A159" i="3"/>
  <c r="E26" i="2"/>
</calcChain>
</file>

<file path=xl/sharedStrings.xml><?xml version="1.0" encoding="utf-8"?>
<sst xmlns="http://schemas.openxmlformats.org/spreadsheetml/2006/main" count="861" uniqueCount="407">
  <si>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</si>
  <si>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</si>
  <si>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</si>
  <si>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</si>
  <si>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</si>
  <si>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</si>
  <si>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</si>
  <si>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</si>
  <si>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</si>
  <si>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</si>
  <si>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</si>
  <si>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</si>
  <si>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</si>
  <si>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</si>
  <si>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</si>
  <si>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</si>
  <si>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</si>
  <si>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</si>
  <si>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</si>
  <si>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</si>
  <si>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</si>
  <si>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</si>
  <si>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</si>
  <si>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</si>
  <si>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</si>
  <si>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</si>
  <si>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</si>
  <si>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</si>
  <si>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</si>
  <si>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</si>
  <si>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</si>
  <si>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</si>
  <si>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</si>
  <si>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</si>
  <si>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</si>
  <si>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</si>
  <si>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</si>
  <si>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</si>
  <si>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</si>
  <si>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</si>
  <si>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</si>
  <si>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</si>
  <si>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</si>
  <si>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</si>
  <si>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</si>
  <si>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</si>
  <si>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</si>
  <si>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</si>
  <si>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</si>
  <si>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</si>
  <si>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</si>
  <si>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</si>
  <si>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</si>
  <si>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</si>
  <si>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</si>
  <si>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</si>
  <si>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</si>
  <si>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</si>
  <si>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</si>
  <si>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</si>
  <si>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</si>
  <si>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</si>
  <si>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</si>
  <si>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</si>
  <si>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</si>
  <si>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</si>
  <si>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</si>
  <si>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</si>
  <si>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</si>
  <si>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</si>
  <si>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</si>
  <si>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</si>
  <si>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</si>
  <si>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</si>
  <si>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Compression Engine</t>
  </si>
  <si>
    <t>_AREA</t>
  </si>
  <si>
    <t>_TARGET</t>
  </si>
  <si>
    <t>_COMPONENT</t>
  </si>
  <si>
    <t>_FORMULA</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</si>
  <si>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</si>
  <si>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</si>
  <si>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</si>
  <si>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</si>
  <si>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</si>
  <si>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</si>
  <si>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</si>
  <si>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</si>
  <si>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</si>
  <si>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</si>
  <si>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</si>
  <si>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</si>
  <si>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</si>
  <si>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</si>
  <si>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</si>
  <si>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</si>
  <si>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</si>
  <si>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</si>
  <si>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</si>
  <si>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</si>
  <si>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</si>
  <si>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</si>
  <si>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</si>
  <si>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</si>
  <si>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</si>
  <si>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</si>
  <si>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</si>
  <si>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</si>
  <si>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</si>
  <si>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</si>
  <si>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</si>
  <si>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</si>
  <si>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</si>
  <si>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</si>
  <si>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</si>
  <si>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</si>
  <si>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</si>
  <si>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</si>
  <si>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</si>
  <si>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</si>
  <si>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</si>
  <si>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</si>
  <si>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</si>
  <si>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</si>
  <si>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</si>
  <si>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</si>
  <si>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</si>
  <si>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</si>
  <si>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</si>
  <si>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</si>
  <si>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</si>
  <si>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</si>
  <si>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</si>
  <si>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</si>
  <si>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</si>
  <si>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</si>
  <si>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</si>
  <si>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</si>
  <si>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</si>
  <si>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</si>
  <si>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</si>
  <si>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</si>
  <si>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</si>
  <si>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</si>
  <si>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</si>
  <si>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</si>
  <si>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</si>
  <si>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</si>
  <si>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</si>
  <si>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</si>
  <si>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</si>
  <si>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</si>
  <si>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</si>
  <si>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</si>
  <si>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</si>
  <si>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</si>
  <si>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</si>
  <si>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</si>
  <si>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</si>
  <si>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</si>
  <si>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</si>
  <si>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</si>
  <si>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</si>
  <si>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</si>
  <si>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</si>
  <si>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</si>
  <si>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</si>
  <si>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</si>
  <si>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</si>
  <si>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</si>
  <si>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</si>
  <si>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</si>
  <si>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</si>
  <si>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</si>
  <si>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</si>
  <si>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</si>
  <si>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</si>
  <si>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</si>
  <si>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</si>
  <si>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</si>
  <si>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</si>
  <si>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</si>
  <si>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</si>
  <si>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</si>
  <si>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</si>
  <si>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</si>
  <si>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</si>
  <si>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</si>
  <si>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</si>
  <si>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</si>
  <si>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</si>
  <si>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</si>
  <si>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</si>
  <si>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</si>
  <si>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</si>
  <si>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ComboEditor &amp; XamMultiColumnCombo</t>
  </si>
  <si>
    <t>\XAML\Shared\OverviewPlusDetails</t>
  </si>
  <si>
    <t>\XAML\Shared\Grids\XamGrid\Word Exporter</t>
  </si>
  <si>
    <t>\XAML\Shared\Grids\XamGrid\Excel Exporter</t>
  </si>
  <si>
    <t>\XAML\Shared\Charts\DataChart\OlapAxis</t>
  </si>
  <si>
    <t>DataChart</t>
  </si>
  <si>
    <t>HIDE - Bug Title</t>
  </si>
  <si>
    <t>HIDE - Notes</t>
  </si>
  <si>
    <t>HIDE - Area</t>
  </si>
  <si>
    <t>HIDE - Impact</t>
  </si>
  <si>
    <t>XDimension property does not apply when the control is used as Template for custom control</t>
  </si>
  <si>
    <t>N/A</t>
  </si>
  <si>
    <t>Bug Fix</t>
  </si>
  <si>
    <t>Fixed an issue where adding titles to the gauges no longer disupts NeedleContainsPoint and GetValueForPoint methods.</t>
  </si>
  <si>
    <t>Additional options for the LeadingAndTrailingDatesVisibility in the Properties grid of Visual Studio</t>
  </si>
  <si>
    <t>Setting WeekNumberVisibility before CurrentMode is throwing ArugmentOutOfRangeException</t>
  </si>
  <si>
    <t>XamComboEditors does not return the caret at the beginning of the text box part when the control loses focus</t>
  </si>
  <si>
    <t>XamComboEditors' Pointer is different in IG theme when hovering over a selectable combo editor</t>
  </si>
  <si>
    <t>XamComboEditors' background color of the selected text is different in combo and multicolumn combo in Metro themes and 2013 theme</t>
  </si>
  <si>
    <t>When the drop down is opened when the Metro Theme is applied the drop down is slightly shifted to the right relative to the textbox part of the editor</t>
  </si>
  <si>
    <t>All the characters in the combo editor are cleared when commas are continuously entered.</t>
  </si>
  <si>
    <t>After two consecutive bindings the SelectedItem does not show</t>
  </si>
  <si>
    <t>Fixed an issue with binding to the SelectedItem property</t>
  </si>
  <si>
    <t>Value is not modified properly if the digit on the left of a comma is selected with mouse and changed</t>
  </si>
  <si>
    <t>Tab mark is visualized as a square instead of arrow when bullets are used</t>
  </si>
  <si>
    <t>Some of the Roman list indicators cannot be selected by mouse click or keyboard</t>
  </si>
  <si>
    <t>An empty row is added after the newly inserted nested table which disappears on leaving the cell.</t>
  </si>
  <si>
    <t>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t>
  </si>
  <si>
    <t>End-of-row marks of inner tables are displayed in neighbor cells of the parent table.</t>
  </si>
  <si>
    <t>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t>
  </si>
  <si>
    <t>Tab is not working properly when 2 or more paragraphs are added</t>
  </si>
  <si>
    <t>Fixed an issue where pressing the tab key at the before the first character in a paragraph with leading tabs resulted in the paragraph being indented rather than a tab being inserted.</t>
  </si>
  <si>
    <t>Vertical resize splitter is displayed with a little offset from the actual border.</t>
  </si>
  <si>
    <t>Fixed an issue in the XamRichtextEditor that occurred when resizing table columns where the vertical resize splitter was sometimes positioned with a slight offset from the cell border it was resizing.</t>
  </si>
  <si>
    <t>Setting new text of an existing hyperlink is causing some issues</t>
  </si>
  <si>
    <t>Down navigation is not showing the whole line</t>
  </si>
  <si>
    <t>Fixed an issue which sometimes caused the last visible line in the display to be slightly clipped when navigating between lines.</t>
  </si>
  <si>
    <t>ClearCharacterStyle is removing letters</t>
  </si>
  <si>
    <t>ToggleBullets command is not removing any kind of ListIndicator but just Bullets</t>
  </si>
  <si>
    <t>Fixed an issue that occurred when executing the XamRichTextEditor ToggleBullets and ToggleNumbering commands where only the 'Bullet' and 'Decimal' styles were being correctly toggled 'off'.  Other styles were being set to the 'Bullet' or 'Decimal' style instead of being toggled off.</t>
  </si>
  <si>
    <t>After ToggleNumbering command is called when the list indicators are selected then the selection is moved to the first characters after the indicators</t>
  </si>
  <si>
    <t>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t>
  </si>
  <si>
    <t>Undo is not able after a ToggleNumbering command is invoked on the first paragraph</t>
  </si>
  <si>
    <t>Fixed an issue in the XamRichTextEditor which prevented the Undo after toggling bullets/numbering on a list.</t>
  </si>
  <si>
    <t>Paragraph mark is not automatically selected when selecting whole paragraph with the list indicator</t>
  </si>
  <si>
    <t>Fixed an issue in the XamRichTextEditor where selecting all the text in a bullet from right to left using the mouse would select then deselect the paragraph mark.  It now leaves the paragraph mark selected.</t>
  </si>
  <si>
    <t>Slider buttons in Office 2013 theme do not reflect correction action when IsDirectionReversed = true</t>
  </si>
  <si>
    <t>Thumbs cannot be moved, when placed at the minimum value and InteractionMode property is set to Lock</t>
  </si>
  <si>
    <t>Fixed an issue by adding GridWidth and ChartWidth properties, of type GridLength, to the xamGantt so one can get/set the width of the sections. The default xaml has been updated to two-way bind the Width of the corresponding ColumnDefinition in the template of the xamGantt.</t>
  </si>
  <si>
    <t>Improvement</t>
  </si>
  <si>
    <t>PivotDataSlicerItem selected background visible in IG and Office2010Blue Themes when not deselected</t>
  </si>
  <si>
    <t>Edit textbox doesn't expand when resize column</t>
  </si>
  <si>
    <t>The fix actually exits edit mode on this particular MouseLeftButtonDown, as it is done in the XamPivotGrid class' same event handler.</t>
  </si>
  <si>
    <t>EditingSettingsOverride for column layout does not work if EditingSettings is set to Hover</t>
  </si>
  <si>
    <t>ComboBoxColumn doesn't show selected value, when EditorDisplayBehavior is set to EditMode</t>
  </si>
  <si>
    <t>ConditionalFormatting not applied when StyleToApply set the Template of the ConditionalFormattingCellControl</t>
  </si>
  <si>
    <t>Cannot group column when window size increased while inside ViewBox.</t>
  </si>
  <si>
    <t>XamDialogWindow does not open correctly after closed in MinimizedPanel</t>
  </si>
  <si>
    <t>Application hangs after changing content to XamDataTree</t>
  </si>
  <si>
    <t>Keyboard navigation should skip the collapsed nodes</t>
  </si>
  <si>
    <t>Previously clicked context menu item remains highlighted when theme is applied</t>
  </si>
  <si>
    <t>When SubmenuItem is selected and a theme is applied, its IsMouseOver property should be set to false so that XamMenuItem goes to Normal visual state</t>
  </si>
  <si>
    <t>NumericItem in RadialMenuList is missing top padding in all themes</t>
  </si>
  <si>
    <t>Appointments not released from memory.</t>
  </si>
  <si>
    <t>In MetroDark theme, 15 minutes activities are not visualized properly</t>
  </si>
  <si>
    <t>Full-width digits are not correctly saved at RTF format</t>
  </si>
  <si>
    <t>Fixed an issue in the XamSyntaxEditor which resulted in a NullReferenceException when a custom style was supplied for the EditorDocumentViewScrollBarArea which set the Visibility of the ScrollBars to Collapsed.</t>
  </si>
  <si>
    <t>If multiple controls’ properties are saved using PersistenceGroup, only the first control’s properties can be restored.</t>
  </si>
  <si>
    <t>Records are highlighted as mouse moves over after a record is selected</t>
  </si>
  <si>
    <t>we need to make sure that XamGrid_MouseLeftButtonUp event is fired when the mouse is being captured while CellControl is made draggable throught the DragDrop framework</t>
  </si>
  <si>
    <t>Drag events are initialized when there is a WindowsFormsHost control and Unpinned pane</t>
  </si>
  <si>
    <t>Switching between timescales moves to beginning of last displayed left-most date value.</t>
  </si>
  <si>
    <t>PivotGrid performance when loading cube data</t>
  </si>
  <si>
    <t>When in ViewBox you can drop Columns outside and they are still grouped.</t>
  </si>
  <si>
    <t>DateTimeColumn doesn’t enter in edit mode when using Tab</t>
  </si>
  <si>
    <t>Previously hidden columns remain in edit mode when allow editing is set to "Row."</t>
  </si>
  <si>
    <t>Grouping in ICollectionView causes NullReferenceException</t>
  </si>
  <si>
    <t>Checkbox in filter menu does not reflect the filter result</t>
  </si>
  <si>
    <t>Cannot add Rows, when there are no Rows in the bounded DataTable</t>
  </si>
  <si>
    <t>Modified the XamSchedule Recurring Appointment Dialog to match the functionality of the 'Monthly Recurrence Pattern' section with the Japanese localization.
In order to apply the fix, the InfragisticsWPF4.Controls.Schedules.v1*.*.resources satellite assembly must be updated in the GAC.  This can be done by command prompt after installing the service release.  For example (13.2, Windows 7 32-bit):
cd "C:\Program Files\Infragistics\2013.2\WPF\CLR4.0\Bin\ja"
"C:\Program Files\Microsoft SDKs\Windows\v7.0A\bin\NETFX 4.0 Tools\gacutil.exe" /i "InfragisticsWPF4.Controls.Schedules.v13.2.resources.dll"</t>
  </si>
  <si>
    <t>Maximized tile not released from memory after removal from UI.</t>
  </si>
  <si>
    <t>Tiles not released from memory after close.</t>
  </si>
  <si>
    <t>XamDataGrid in tile jumps when grid in another tile is refreshed</t>
  </si>
  <si>
    <t>This was not a bug. It had to do with an interaction between the logic used to fill the available space in the xamDataGrid and the xamTileManager layout logic.
We added a property to control this behavior to GridViewSettings called 'AllowLastRecordScrollToTop". It defaults to false but if set to true will prevent the attempt to fill available space with records. 
For example to set this proeprty in xaml :
&lt;igWPF:XamDataGrid&gt;
    &lt;igWPF:XamDataGrid.ViewSettings&gt;
           &lt;igWPF:GridViewSettings AllowLastRecordScrollToTop="True"/&gt;
    &lt;/igWPF:XamDataGrid.ViewSettings&gt;
&lt;i/gWPF:XamDataGrid&gt;</t>
  </si>
  <si>
    <t>Source solution for WPF controls cannot compile in VS2012</t>
  </si>
  <si>
    <t>Two group records are scrolled when SelectionTypeRecord is set to single and partially visible record from the bottom which is not the last one is selected.</t>
  </si>
  <si>
    <t>Collapsing expanded sub recods after grouping and ungrouping of the parent record takes several clicks</t>
  </si>
  <si>
    <t>Inconsistent Filtering On # Symbol With Excel Style Filtering</t>
  </si>
  <si>
    <t>Fixed an issue by adding a new property, ExcelStyleFilterSearchOperator, was added to the FieldSettings class to allow controlling how the text entered into the search textbox of the Excel style filter menu is used to filter the list of items in the tree control within the menu. By default it will continue to perform a like operation where one may enter wildcards such as ?, * or #.</t>
  </si>
  <si>
    <t>Tabbing to next cell in row causes skipped cells when manually arranging Fields</t>
  </si>
  <si>
    <t>Value which is bigger than 9.9e+27f is not displayed</t>
  </si>
  <si>
    <t>Very large values now display in scientific notation but when the user enters edit mode the value will still be null because the XamNumericEditor does not support scientific notation. 
In this scenario it is best to use a XamTextEditor instead of a XamNumericEditor inside the CellValuePresenter.
This can be specified in a couple of ways. Off the FieldSettings object you can set the 'EditAsType' property to String or register a default editor for floats in code, e.g.:
ValueEditor.RegisterDefaultEditorForType(typeof(float), typeof(XamTextEditor), true);
or
xmlns:sys="clr-namespace:System;assembly=mscorlib"
...
&lt;igWPF:XamDataGrid x:Name="xamDataGrid1"&gt;
&lt;igWPF:XamDataGrid.FieldLayouts&gt;
&lt;igWPF:FieldLayout&gt;
&lt;igWPF:FieldLayout.Fields&gt;
&lt;igWPF:Field Name="Marks"&gt;
&lt;igWPF:Field.Settings&gt;
&lt;igWPF:FieldSettings EditAsType="{x:Type sys:String}"/&gt;
&lt;/igWPF:Field.Settings&gt;
&lt;/igWPF:Field&gt;
&lt;/igWPF:FieldLayout.Fields&gt;
&lt;/igWPF:FieldLayout&gt;
&lt;/igWPF:XamDataGrid.FieldLayouts&gt;
&lt;/igWPF:XamDataGrid&gt;</t>
  </si>
  <si>
    <t>TargetInvocationException is thrown cancelling the adding of a new record when using IBindingList collection</t>
  </si>
  <si>
    <t>Multi Cell/Row selection lost when mouse dragged over GroupByRecord</t>
  </si>
  <si>
    <t>First visible row resizing when AutoFitMode = ExtendLastField and Text Wrapping is enabled</t>
  </si>
  <si>
    <t>Typing in filter when filter is dropped down deletes input when there are similar entries.</t>
  </si>
  <si>
    <t>Vertical grid lines not aligned with column header dividers in Office2010 theme.</t>
  </si>
  <si>
    <t>Additional field layout is generated if there is a field which underlying property is of type byte array</t>
  </si>
  <si>
    <t>Some of the rows selected by dragging the row selector can’t get an appearance of selected row if RecordContainerGenerationMode is set Virtualize.</t>
  </si>
  <si>
    <t>GroupBy performance</t>
  </si>
  <si>
    <t>Optimized logic to more efficiently process scenarios with a large number of fields when filtering is enabled and grouping is performed.</t>
  </si>
  <si>
    <t>The application is hanging when using semaphore</t>
  </si>
  <si>
    <t>Fixed an issue with the DataPresenterExcelExporter where it would asynchronously save the workbook file when using the synchronous Export method.</t>
  </si>
  <si>
    <t>Fields which have 'Browsable(false)' attribute are not exportable to Excel</t>
  </si>
  <si>
    <t>Fixed an issue with the DataPresenterExcelExporter in which fields with a Browsable(false) attribute were not being exported.</t>
  </si>
  <si>
    <t>Filter cell not wide enough for dropdown button when Field.Width is set to 'Auto'</t>
  </si>
  <si>
    <t>Fixed an issue by adding publc, read-only, inheritable, attached 'Selector' property on ComparisonOperatorSelector so that we could remove 'FindAncestor' bindings used to style the drop down button inside its template. Since FindAncestor bindings are asynchronous this caused the ComparisonOperatorSelector to return a desired size that was too narrow during initialization.</t>
  </si>
  <si>
    <t>Filtering UnboundField and then changing value of filtered out record does not filter in the record</t>
  </si>
  <si>
    <t>Convert value error message is not friendly enough</t>
  </si>
  <si>
    <t>ContentPane is cropped when there is a WindowsFormsHost inside it.</t>
  </si>
  <si>
    <t>A ToolWindow may be closed while it is being shown if a COM call is made during the Show.</t>
  </si>
  <si>
    <t>When NotifyPropertyChange method is called on background thread of object bound to combo, InvalidOperationException is thrown</t>
  </si>
  <si>
    <t>Fixed an issue in the XamComboEditor where model updates on a background thread were causing InvalidOperationExceptions.</t>
  </si>
  <si>
    <t>Several OutlookBar themes are not thread safe</t>
  </si>
  <si>
    <t>Missing key error is thrown at design time even when the key of GalleryTool is set</t>
  </si>
  <si>
    <t>Selected combo tool item is not visible in IG theme</t>
  </si>
  <si>
    <t>ButtonTool style is not being retained when added to QAT</t>
  </si>
  <si>
    <t>ButtonTool in ApplicationMenu cannot be hidden using ToolTipService.SetIsEnabled</t>
  </si>
  <si>
    <t>Diagonal border lines of the cells are rendered in the opposite direction.</t>
  </si>
  <si>
    <t>ThrottleTimer is spawning tons of threads</t>
  </si>
  <si>
    <t>_CORRECTED_NAME</t>
  </si>
  <si>
    <t>Calculation Manager</t>
  </si>
  <si>
    <t>Compression Framework</t>
  </si>
  <si>
    <t>Color Tuner</t>
  </si>
  <si>
    <t>XamHtmlViewer</t>
  </si>
  <si>
    <t>\XAML\WPF\ThemeManager</t>
  </si>
  <si>
    <t>NetAdvantage\XAML\WPF\Styling</t>
  </si>
  <si>
    <t>NetAdvantage\XAML\WPF\Editors\Check</t>
  </si>
  <si>
    <t>NetAdvantage\XAML\WPF\Chart</t>
  </si>
  <si>
    <t>NetAdvantage\XAML\WPF\Editors</t>
  </si>
  <si>
    <t>Theme Manager</t>
  </si>
  <si>
    <t>CheckEditor</t>
  </si>
  <si>
    <t>ComboEditor</t>
  </si>
  <si>
    <t>CurrencyEditor</t>
  </si>
  <si>
    <t>DateTimeEditor</t>
  </si>
  <si>
    <t>MaskedEditor</t>
  </si>
  <si>
    <t>NumericEditor</t>
  </si>
  <si>
    <t>FormulaEditor</t>
  </si>
  <si>
    <t>DisplayText of a cell is incorrect under certain scenarios</t>
  </si>
  <si>
    <t>ValidateFileWriteProtectionPassword returns false when xlsx file is used</t>
  </si>
  <si>
    <t>Error in the Output when the editor dialog is opened</t>
  </si>
  <si>
    <t>Fixed some binding errors that occur when first showing the FormulaEditorDialog. They are now binding warnings.</t>
  </si>
  <si>
    <t>First three label's foreground color is not properly set when MetroDark theme is applied and source is reset</t>
  </si>
  <si>
    <t>Fixed an issue where Labels were not correct initialized after they were get from inactive state.</t>
  </si>
  <si>
    <t>ValueOverlay disappears in OverviewPlusDetailPane, when you hide and show the series and then zoom in or hover over the OverviewPlusDetailPane.</t>
  </si>
  <si>
    <t>Fixed an issue where value overlays would not appear in the OPD has been corrected.</t>
  </si>
  <si>
    <t>NeedleContainsPoint method does not recognize when the mouse is over the needle, if title of the control is set</t>
  </si>
  <si>
    <t>Dropdown height is not correctly set when MaxDropDownHeight property is set and MetroDark theme is applied</t>
  </si>
  <si>
    <t>Required field validation doesn’t work if the characters in the editor is removed one by one.</t>
  </si>
  <si>
    <t>Fixed an issue in the ValidationDecorator where the validation error information might get removed while editing the value even if the value is invalid.</t>
  </si>
  <si>
    <t>Error message shown when entering a value &gt; 1000 with ValueTypeName as nullable Decimal or Double</t>
  </si>
  <si>
    <t>Fixed an issue in the XamMaskedInput where setting the value type to a nullable type may cause validation errors to occur incorrectly.</t>
  </si>
  <si>
    <t>ContextMenu commands work when IsEnabled is set to False.</t>
  </si>
  <si>
    <t>Fixed an issue in the XamMaskedInput where certain context menu items were enabled when the control was disabled.</t>
  </si>
  <si>
    <t>When IsEnabled is set to false the control doesn’t blur.</t>
  </si>
  <si>
    <t>Tab mark shouldn't pick up any character setting</t>
  </si>
  <si>
    <t>Tables' outer borders are missing in the exported .rtf file when the document is imported using docx.</t>
  </si>
  <si>
    <t>MemoryLeak when the editor is placed in a windows and it closes</t>
  </si>
  <si>
    <t>Fixed an issue in the XamRichTextEditor that would sometimes cause a small memory leak after dismissing a sub form containing a XamRichTextEditor.</t>
  </si>
  <si>
    <t>Argument Null Exception when spellchecker inside a ViewBox</t>
  </si>
  <si>
    <t>Null Reference Exception is thrown when selecting the typed text if the 'Visibility' of the EditorDocumentViewScrollBarArea is set to "Collapsed"</t>
  </si>
  <si>
    <t>Dragging does not work when closing the window that contains the drag source and drop target</t>
  </si>
  <si>
    <t>Width of the grid and chart sections should be available without retemplating the xamGantt.</t>
  </si>
  <si>
    <t>Invalid Operation Exception when opening filter menu of XamGrid created by different thread</t>
  </si>
  <si>
    <t>In Office2010Blue theme, resizing indicator is very pale and differs from any other theme's indicator color</t>
  </si>
  <si>
    <t>In IgTheme, calendar in the grid changes its width when hover over today date</t>
  </si>
  <si>
    <t>Window size is not set properly when HeaderIconVisibility is set to Hidden or Collapsed in XAML</t>
  </si>
  <si>
    <t>Null Reference Exception is thrown when you double click on a Node.</t>
  </si>
  <si>
    <t>Command of the XamMenuItem is not executed when its 'StaysOpenOnClick' property is set to "False"</t>
  </si>
  <si>
    <t>Description for the recurrence day-months setting is incorrect/opposite</t>
  </si>
  <si>
    <t>Application hangs if there is a recurrence appointment with DayOfMonthRecurrenceRule whose DayOfMonth is set to a negative number.</t>
  </si>
  <si>
    <t>Argument Exception is thrown when a ResourceCalendar is removed from DataConnector’s ResourceCalendarItemsSource collection.</t>
  </si>
  <si>
    <t>ForegroundStyle for CellValuePresenter does not work on a date column if IGTheme is applied to the grid.</t>
  </si>
  <si>
    <t>Dropdown of the combobox is not correctly positioned when the record coming into view</t>
  </si>
  <si>
    <t>AddNewRecord is not available for the child field layout if a record has no child records</t>
  </si>
  <si>
    <t>Filter items are not correct when DateTime source value is edited as string</t>
  </si>
  <si>
    <t>Index out of Range Exception is thrown when trying to re-add a Field and AllowRecordFiltering is set to true.</t>
  </si>
  <si>
    <t>Binding Expression path errors are thrown when applying MetroDark Theme</t>
  </si>
  <si>
    <t>Dropdown is floating around the screen</t>
  </si>
  <si>
    <t>Wrong cell is activated when loading an existing named reference containing multiple selected ranges.</t>
  </si>
  <si>
    <t>Single click and typing does not automatically enter edit mode when using IME</t>
  </si>
  <si>
    <t>Setting cell's font is not visually updated.</t>
  </si>
  <si>
    <t>Superscript in xamSpreadsheet is not rendered properly</t>
  </si>
  <si>
    <t>Incorrect cell references after pasting a formula in a cell where the formula should result in an error.</t>
  </si>
  <si>
    <t>ToggleSuperscript and ToggleSubscript routed commands don't update the xamSpreadsheet cell.</t>
  </si>
  <si>
    <t>SpreadSheet has the line is still visible in the cell after the removal of the underline</t>
  </si>
  <si>
    <t>SpreadSheet has incorrect underlining of the selected cell's content</t>
  </si>
  <si>
    <t>SpreadSheet has incorrect Button mode</t>
  </si>
  <si>
    <t>In Office2013 theme, checkboxes appear checked when IsEnabled and IsChecked = False.</t>
  </si>
  <si>
    <t>Performance impacting code in CommandSourceManager.RegisterCommandSource</t>
  </si>
  <si>
    <t>Resource not found message appears on load</t>
  </si>
  <si>
    <t>ITypedList interface not respecting GetItemProperties() in editor dropdown.</t>
  </si>
  <si>
    <t>Items displayed in editor do not include all properties of underlying class.</t>
  </si>
  <si>
    <t>Highlighting does not work as expected when FilterMode is set to FilterOnPrimaryColumnOnly</t>
  </si>
  <si>
    <t>Input controls are not handling Space when hosted in XamRibbonWindow Backstage menu</t>
  </si>
  <si>
    <t>An exception is thrown when applying Metro and MetroDark themes on RTE placed in a tab item.</t>
  </si>
  <si>
    <t>Changing the text of one of the selection ranges that is not the last item, throws an exception</t>
  </si>
  <si>
    <t>Fixed an issue in the RichTextEditor which could cause a Null Reference Exception to be raised when setting the text on one of the Ranges in a multiple selection scenario.</t>
  </si>
  <si>
    <t>Pressing Tab at the beginning of a paragraph is not indenting it</t>
  </si>
  <si>
    <t>Fixed an issue in the XamRichTextEditor which resulted in an incorrect caret position after indenting a paragraph by pressing the TAB key when positioned at the beginning of the seocnd or subsequent line of the paragraph.</t>
  </si>
  <si>
    <t>IncreaseIndentLevel is not undoable</t>
  </si>
  <si>
    <t>Fixed an issue which prevented undo/redo from working when indenting and outdenting paragraphs.</t>
  </si>
  <si>
    <t>Underline and strikethrough lines are not drawn properly.</t>
  </si>
  <si>
    <t>Selection ToggleBulletFormatting and ToggleNumberFormatting is working for the first paragraph only</t>
  </si>
  <si>
    <t>Characters are positioned below the first one when subscript and small caps are applied</t>
  </si>
  <si>
    <t>Double underline style is visualized as a thick underline</t>
  </si>
  <si>
    <t>Resolved an issue in the RichTextEditor when running on 96 DPI systems where double underlines were rendered as a single thick underline.</t>
  </si>
  <si>
    <t>IncreaseIndentLevel command invoked on the first list item is not indenting the whole list</t>
  </si>
  <si>
    <t>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t>
  </si>
  <si>
    <t>Null Reference Exception is thrown when clearing filter through the clear filter button after ungrouping</t>
  </si>
  <si>
    <t>Null Reference Exception occurs in ShouldIncludeHeaderPeer getter property of ListAutomationPeerHelper</t>
  </si>
  <si>
    <t>When the 'ValueMemberPath' contains '.', the series is not shown</t>
  </si>
  <si>
    <t>A scenario where trying to use an explicit string indexer as a member path would fail has been resolved.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</si>
</sst>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tint="4.9989318521683403E-2"/>
      <name val="Calibri"/>
      <family val="2"/>
      <scheme val="minor"/>
    </font>
  </fonts>
  <fills count="6">
    <fill>
      <patternFill patternType="none"/>
    </fill>
    <fill>
      <patternFill patternType="gray125"/>
    </fill>
    <fill>
      <patternFill patternType="solid">
        <fgColor rgb="FF99FF66"/>
        <bgColor indexed="64"/>
      </patternFill>
    </fill>
    <fill>
      <patternFill patternType="solid">
        <fgColor theme="0" tint="-0.34998626667073579"/>
        <bgColor theme="4" tint="0.79998168889431442"/>
      </patternFill>
    </fill>
    <fill>
      <patternFill patternType="solid">
        <fgColor theme="0" tint="-0.34998626667073579"/>
        <bgColor indexed="64"/>
      </patternFill>
    </fill>
    <fill>
      <patternFill patternType="solid">
        <fgColor theme="4" tint="0.79998168889431442"/>
        <bgColor theme="4" tint="0.7999816888943144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32">
    <xf numFmtId="0" fontId="0" fillId="0" borderId="0" xfId="0"/>
    <xf numFmtId="0" fontId="0" fillId="0" borderId="0" xfId="0"/>
    <xf numFmtId="49" fontId="0" fillId="0" borderId="0" xfId="0" applyNumberFormat="1"/>
    <xf numFmtId="0" fontId="0" fillId="2" borderId="0" xfId="0" applyFill="1"/>
    <xf numFmtId="49" fontId="0" fillId="3" borderId="1" xfId="0" applyNumberFormat="1" applyFont="1" applyFill="1" applyBorder="1"/>
    <xf numFmtId="0" fontId="0" fillId="4" borderId="1" xfId="0" applyFill="1" applyBorder="1"/>
    <xf numFmtId="49" fontId="0" fillId="4" borderId="1" xfId="0" applyNumberFormat="1" applyFont="1" applyFill="1" applyBorder="1"/>
    <xf numFmtId="0" fontId="0" fillId="4" borderId="1" xfId="0" applyFont="1" applyFill="1" applyBorder="1"/>
    <xf numFmtId="0" fontId="0" fillId="4" borderId="0" xfId="0" applyFill="1"/>
    <xf numFmtId="49" fontId="0" fillId="3" borderId="0" xfId="0" applyNumberFormat="1" applyFont="1" applyFill="1" applyBorder="1"/>
    <xf numFmtId="49" fontId="0" fillId="4" borderId="0" xfId="0" applyNumberFormat="1" applyFont="1" applyFill="1" applyBorder="1"/>
    <xf numFmtId="0" fontId="0" fillId="4" borderId="0" xfId="0" applyFill="1" applyBorder="1"/>
    <xf numFmtId="0" fontId="0" fillId="3" borderId="2" xfId="0" applyFont="1" applyFill="1" applyBorder="1"/>
    <xf numFmtId="0" fontId="0" fillId="4" borderId="3" xfId="0" applyFont="1" applyFill="1" applyBorder="1"/>
    <xf numFmtId="0" fontId="0" fillId="4" borderId="2" xfId="0" applyFill="1" applyBorder="1"/>
    <xf numFmtId="0" fontId="0" fillId="4" borderId="0" xfId="0" applyFont="1" applyFill="1" applyBorder="1"/>
    <xf numFmtId="0" fontId="0" fillId="3" borderId="0" xfId="0" applyFont="1" applyFill="1" applyBorder="1"/>
    <xf numFmtId="0" fontId="0" fillId="4" borderId="2" xfId="0" applyFont="1" applyFill="1" applyBorder="1"/>
    <xf numFmtId="0" fontId="0" fillId="0" borderId="1" xfId="0" applyBorder="1"/>
    <xf numFmtId="49" fontId="0" fillId="5" borderId="1" xfId="0" applyNumberFormat="1" applyFont="1" applyFill="1" applyBorder="1"/>
    <xf numFmtId="0" fontId="0" fillId="0" borderId="0" xfId="0" applyFont="1" applyFill="1" applyBorder="1"/>
    <xf numFmtId="49" fontId="1" fillId="2" borderId="0" xfId="0" applyNumberFormat="1" applyFont="1" applyFill="1"/>
    <xf numFmtId="0" fontId="1" fillId="2" borderId="0" xfId="0" applyNumberFormat="1" applyFont="1" applyFill="1"/>
    <xf numFmtId="49" fontId="0" fillId="4" borderId="2" xfId="0" applyNumberFormat="1" applyFont="1" applyFill="1" applyBorder="1"/>
    <xf numFmtId="0" fontId="0" fillId="4" borderId="2" xfId="0" applyNumberFormat="1" applyFill="1" applyBorder="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8">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numFmt numFmtId="30" formatCode="@"/>
    </dxf>
  </dxfs>
  <tableStyles count="0" defaultTableStyle="TableStyleMedium2" defaultPivotStyle="PivotStyleMedium9"/>
  <colors>
    <mruColors>
      <color rgb="FF99FF66"/>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G298" totalsRowShown="0" headerRowDxfId="7">
  <autoFilter ref="A1:G298">
    <filterColumn colId="0">
      <customFilters>
        <customFilter operator="notEqual" val=" "/>
      </customFilters>
    </filterColumn>
  </autoFilter>
  <sortState ref="A27:G174">
    <sortCondition ref="A1:A298"/>
  </sortState>
  <tableColumns count="7">
    <tableColumn id="1" name="Component" dataDxfId="6">
      <calculatedColumnFormula>_xlfn.IFNA(VLOOKUP(F2, Components!$B$2:$D$201, 3, FALSE),"")</calculatedColumnFormula>
    </tableColumn>
    <tableColumn id="2" name="Product Impact" dataDxfId="5">
      <calculatedColumnFormula>IF(G2&gt;0,G2,"")</calculatedColumnFormula>
    </tableColumn>
    <tableColumn id="3" name="Description" dataDxfId="4">
      <calculatedColumnFormula>IF(D2="","",IF(E2="",D2,IF(E2="N/A",D2,D2&amp;CHAR(10)&amp;CHAR(10)&amp;"Notes:"&amp;CHAR(10)&amp;E2)))</calculatedColumnFormula>
    </tableColumn>
    <tableColumn id="4" name="HIDE - Bug Title" dataDxfId="3"/>
    <tableColumn id="5" name="HIDE - Notes" dataDxfId="2"/>
    <tableColumn id="6" name="HIDE - Area" dataDxfId="1"/>
    <tableColumn id="7" name="HIDE -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tabSelected="1" workbookViewId="0">
      <pane ySplit="1" topLeftCell="A2" activePane="bottomLeft" state="frozen"/>
      <selection pane="bottomLeft" activeCell="A39" sqref="A39"/>
    </sheetView>
  </sheetViews>
  <sheetFormatPr defaultRowHeight="15" x14ac:dyDescent="0.25"/>
  <cols>
    <col min="1" max="1" width="22.85546875" customWidth="1"/>
    <col min="2" max="2" width="18.28515625" customWidth="1"/>
    <col min="3" max="3" width="58.5703125" customWidth="1"/>
    <col min="4" max="4" width="18.28515625" hidden="1" customWidth="1"/>
    <col min="5" max="5" width="15.5703125" hidden="1" customWidth="1"/>
    <col min="6" max="7" width="13.7109375" hidden="1" customWidth="1"/>
  </cols>
  <sheetData>
    <row r="1" spans="1:7" x14ac:dyDescent="0.25">
      <c r="A1" s="2" t="s">
        <v>45</v>
      </c>
      <c r="B1" s="2" t="s">
        <v>46</v>
      </c>
      <c r="C1" s="2" t="s">
        <v>47</v>
      </c>
      <c r="D1" s="21" t="s">
        <v>200</v>
      </c>
      <c r="E1" s="22" t="s">
        <v>201</v>
      </c>
      <c r="F1" s="21" t="s">
        <v>202</v>
      </c>
      <c r="G1" s="21" t="s">
        <v>203</v>
      </c>
    </row>
    <row r="2" spans="1:7" ht="14.45" hidden="1" customHeight="1" x14ac:dyDescent="0.25">
      <c r="A2" s="20" t="str">
        <f>_xlfn.IFNA(VLOOKUP(F2, Components!$B$2:$D$201, 3, FALSE),"")</f>
        <v/>
      </c>
      <c r="B2" s="20" t="str">
        <f>IF(G2&gt;0,G2,"")</f>
        <v/>
      </c>
      <c r="C2" s="20" t="str">
        <f>IF(D2="","",IF(E2="",D2,IF(E2="N/A",D2,D2&amp;CHAR(10)&amp;CHAR(10)&amp;"Notes:"&amp;CHAR(10)&amp;E2)))</f>
        <v/>
      </c>
      <c r="D2" s="29"/>
      <c r="E2" s="30"/>
      <c r="F2" s="29"/>
      <c r="G2" s="29"/>
    </row>
    <row r="3" spans="1:7" ht="14.45" hidden="1" customHeight="1" x14ac:dyDescent="0.25">
      <c r="A3" s="20" t="str">
        <f>_xlfn.IFNA(VLOOKUP(F3, Components!$B$2:$D$201, 3, FALSE),"")</f>
        <v/>
      </c>
      <c r="B3" s="20" t="str">
        <f>IF(G3&gt;0,G3,"")</f>
        <v/>
      </c>
      <c r="C3" s="20" t="str">
        <f>IF(D3="","",IF(E3="",D3,IF(E3="N/A",D3,D3&amp;CHAR(10)&amp;CHAR(10)&amp;"Notes:"&amp;CHAR(10)&amp;E3)))</f>
        <v/>
      </c>
      <c r="D3" s="29"/>
      <c r="E3" s="30"/>
      <c r="F3" s="29"/>
      <c r="G3" s="29"/>
    </row>
    <row r="4" spans="1:7" ht="14.45" hidden="1" customHeight="1" x14ac:dyDescent="0.25">
      <c r="A4" s="20" t="str">
        <f>_xlfn.IFNA(VLOOKUP(F4, Components!$B$2:$D$201, 3, FALSE),"")</f>
        <v/>
      </c>
      <c r="B4" s="20" t="str">
        <f>IF(G4&gt;0,G4,"")</f>
        <v/>
      </c>
      <c r="C4" s="20" t="str">
        <f>IF(D4="","",IF(E4="",D4,IF(E4="N/A",D4,D4&amp;CHAR(10)&amp;CHAR(10)&amp;"Notes:"&amp;CHAR(10)&amp;E4)))</f>
        <v/>
      </c>
      <c r="D4" s="29"/>
      <c r="E4" s="30"/>
      <c r="F4" s="29"/>
      <c r="G4" s="29"/>
    </row>
    <row r="5" spans="1:7" ht="14.45" hidden="1" customHeight="1" x14ac:dyDescent="0.25">
      <c r="A5" s="20" t="str">
        <f>_xlfn.IFNA(VLOOKUP(F5, Components!$B$2:$D$201, 3, FALSE),"")</f>
        <v/>
      </c>
      <c r="B5" s="20" t="str">
        <f>IF(G5&gt;0,G5,"")</f>
        <v/>
      </c>
      <c r="C5" s="20" t="str">
        <f>IF(D5="","",IF(E5="",D5,IF(E5="N/A",D5,D5&amp;CHAR(10)&amp;CHAR(10)&amp;"Notes:"&amp;CHAR(10)&amp;E5)))</f>
        <v/>
      </c>
      <c r="D5" s="29"/>
      <c r="E5" s="30"/>
      <c r="F5" s="29"/>
      <c r="G5" s="29"/>
    </row>
    <row r="6" spans="1:7" ht="14.45" hidden="1" customHeight="1" x14ac:dyDescent="0.25">
      <c r="A6" s="20" t="str">
        <f>_xlfn.IFNA(VLOOKUP(F6, Components!$B$2:$D$201, 3, FALSE),"")</f>
        <v/>
      </c>
      <c r="B6" s="20" t="str">
        <f>IF(G6&gt;0,G6,"")</f>
        <v/>
      </c>
      <c r="C6" s="20" t="str">
        <f>IF(D6="","",IF(E6="",D6,IF(E6="N/A",D6,D6&amp;CHAR(10)&amp;CHAR(10)&amp;"Notes:"&amp;CHAR(10)&amp;E6)))</f>
        <v/>
      </c>
      <c r="D6" s="29"/>
      <c r="E6" s="30"/>
      <c r="F6" s="29"/>
      <c r="G6" s="29"/>
    </row>
    <row r="7" spans="1:7" ht="14.45" hidden="1" customHeight="1" x14ac:dyDescent="0.25">
      <c r="A7" s="20" t="str">
        <f>_xlfn.IFNA(VLOOKUP(F7, Components!$B$2:$D$201, 3, FALSE),"")</f>
        <v/>
      </c>
      <c r="B7" s="20" t="str">
        <f>IF(G7&gt;0,G7,"")</f>
        <v/>
      </c>
      <c r="C7" s="20" t="str">
        <f>IF(D7="","",IF(E7="",D7,IF(E7="N/A",D7,D7&amp;CHAR(10)&amp;CHAR(10)&amp;"Notes:"&amp;CHAR(10)&amp;E7)))</f>
        <v/>
      </c>
      <c r="D7" s="29"/>
      <c r="E7" s="30"/>
      <c r="F7" s="29"/>
      <c r="G7" s="29"/>
    </row>
    <row r="8" spans="1:7" ht="14.45" hidden="1" customHeight="1" x14ac:dyDescent="0.25">
      <c r="A8" s="20" t="str">
        <f>_xlfn.IFNA(VLOOKUP(F8, Components!$B$2:$D$201, 3, FALSE),"")</f>
        <v/>
      </c>
      <c r="B8" s="20" t="str">
        <f>IF(G8&gt;0,G8,"")</f>
        <v/>
      </c>
      <c r="C8" s="20" t="str">
        <f>IF(D8="","",IF(E8="",D8,IF(E8="N/A",D8,D8&amp;CHAR(10)&amp;CHAR(10)&amp;"Notes:"&amp;CHAR(10)&amp;E8)))</f>
        <v/>
      </c>
      <c r="D8" s="29"/>
      <c r="E8" s="30"/>
      <c r="F8" s="29"/>
      <c r="G8" s="29"/>
    </row>
    <row r="9" spans="1:7" ht="14.45" hidden="1" customHeight="1" x14ac:dyDescent="0.25">
      <c r="A9" s="20" t="str">
        <f>_xlfn.IFNA(VLOOKUP(F9, Components!$B$2:$D$201, 3, FALSE),"")</f>
        <v/>
      </c>
      <c r="B9" s="20" t="str">
        <f>IF(G9&gt;0,G9,"")</f>
        <v/>
      </c>
      <c r="C9" s="20" t="str">
        <f>IF(D9="","",IF(E9="",D9,IF(E9="N/A",D9,D9&amp;CHAR(10)&amp;CHAR(10)&amp;"Notes:"&amp;CHAR(10)&amp;E9)))</f>
        <v/>
      </c>
      <c r="D9" s="29"/>
      <c r="E9" s="30"/>
      <c r="F9" s="29"/>
      <c r="G9" s="29"/>
    </row>
    <row r="10" spans="1:7" ht="14.45" hidden="1" customHeight="1" x14ac:dyDescent="0.25">
      <c r="A10" s="20" t="str">
        <f>_xlfn.IFNA(VLOOKUP(F10, Components!$B$2:$D$201, 3, FALSE),"")</f>
        <v/>
      </c>
      <c r="B10" s="20" t="str">
        <f>IF(G10&gt;0,G10,"")</f>
        <v/>
      </c>
      <c r="C10" s="20" t="str">
        <f>IF(D10="","",IF(E10="",D10,IF(E10="N/A",D10,D10&amp;CHAR(10)&amp;CHAR(10)&amp;"Notes:"&amp;CHAR(10)&amp;E10)))</f>
        <v/>
      </c>
      <c r="D10" s="29"/>
      <c r="E10" s="31"/>
      <c r="F10" s="29"/>
      <c r="G10" s="29"/>
    </row>
    <row r="11" spans="1:7" ht="14.45" hidden="1" customHeight="1" x14ac:dyDescent="0.25">
      <c r="A11" s="20" t="str">
        <f>_xlfn.IFNA(VLOOKUP(F11, Components!$B$2:$D$201, 3, FALSE),"")</f>
        <v/>
      </c>
      <c r="B11" s="20" t="str">
        <f>IF(G11&gt;0,G11,"")</f>
        <v/>
      </c>
      <c r="C11" s="20" t="str">
        <f>IF(D11="","",IF(E11="",D11,IF(E11="N/A",D11,D11&amp;CHAR(10)&amp;CHAR(10)&amp;"Notes:"&amp;CHAR(10)&amp;E11)))</f>
        <v/>
      </c>
      <c r="D11" s="29"/>
      <c r="E11" s="30"/>
      <c r="F11" s="29"/>
      <c r="G11" s="29"/>
    </row>
    <row r="12" spans="1:7" ht="14.45" hidden="1" customHeight="1" x14ac:dyDescent="0.25">
      <c r="A12" s="20" t="str">
        <f>_xlfn.IFNA(VLOOKUP(F12, Components!$B$2:$D$201, 3, FALSE),"")</f>
        <v/>
      </c>
      <c r="B12" s="20" t="str">
        <f>IF(G12&gt;0,G12,"")</f>
        <v/>
      </c>
      <c r="C12" s="20" t="str">
        <f>IF(D12="","",IF(E12="",D12,IF(E12="N/A",D12,D12&amp;CHAR(10)&amp;CHAR(10)&amp;"Notes:"&amp;CHAR(10)&amp;E12)))</f>
        <v/>
      </c>
      <c r="D12" s="29"/>
      <c r="E12" s="30"/>
      <c r="F12" s="29"/>
      <c r="G12" s="29"/>
    </row>
    <row r="13" spans="1:7" ht="14.45" hidden="1" customHeight="1" x14ac:dyDescent="0.25">
      <c r="A13" s="20" t="str">
        <f>_xlfn.IFNA(VLOOKUP(F13, Components!$B$2:$D$201, 3, FALSE),"")</f>
        <v/>
      </c>
      <c r="B13" s="20" t="str">
        <f>IF(G13&gt;0,G13,"")</f>
        <v/>
      </c>
      <c r="C13" s="20" t="str">
        <f>IF(D13="","",IF(E13="",D13,IF(E13="N/A",D13,D13&amp;CHAR(10)&amp;CHAR(10)&amp;"Notes:"&amp;CHAR(10)&amp;E13)))</f>
        <v/>
      </c>
      <c r="D13" s="29"/>
      <c r="E13" s="30"/>
      <c r="F13" s="29"/>
      <c r="G13" s="29"/>
    </row>
    <row r="14" spans="1:7" ht="14.45" hidden="1" customHeight="1" x14ac:dyDescent="0.25">
      <c r="A14" s="20" t="str">
        <f>_xlfn.IFNA(VLOOKUP(F14, Components!$B$2:$D$201, 3, FALSE),"")</f>
        <v/>
      </c>
      <c r="B14" s="20" t="str">
        <f>IF(G14&gt;0,G14,"")</f>
        <v/>
      </c>
      <c r="C14" s="20" t="str">
        <f>IF(D14="","",IF(E14="",D14,IF(E14="N/A",D14,D14&amp;CHAR(10)&amp;CHAR(10)&amp;"Notes:"&amp;CHAR(10)&amp;E14)))</f>
        <v/>
      </c>
      <c r="D14" s="29"/>
      <c r="E14" s="31"/>
      <c r="F14" s="29"/>
      <c r="G14" s="29"/>
    </row>
    <row r="15" spans="1:7" ht="14.45" hidden="1" customHeight="1" x14ac:dyDescent="0.25">
      <c r="A15" s="20" t="str">
        <f>_xlfn.IFNA(VLOOKUP(F15, Components!$B$2:$D$201, 3, FALSE),"")</f>
        <v/>
      </c>
      <c r="B15" s="20" t="str">
        <f>IF(G15&gt;0,G15,"")</f>
        <v/>
      </c>
      <c r="C15" s="20" t="str">
        <f>IF(D15="","",IF(E15="",D15,IF(E15="N/A",D15,D15&amp;CHAR(10)&amp;CHAR(10)&amp;"Notes:"&amp;CHAR(10)&amp;E15)))</f>
        <v/>
      </c>
      <c r="D15" s="29"/>
      <c r="E15" s="30"/>
      <c r="F15" s="29"/>
      <c r="G15" s="29"/>
    </row>
    <row r="16" spans="1:7" ht="14.45" hidden="1" customHeight="1" x14ac:dyDescent="0.25">
      <c r="A16" s="20" t="str">
        <f>_xlfn.IFNA(VLOOKUP(F16, Components!$B$2:$D$201, 3, FALSE),"")</f>
        <v/>
      </c>
      <c r="B16" s="20" t="str">
        <f>IF(G16&gt;0,G16,"")</f>
        <v/>
      </c>
      <c r="C16" s="20" t="str">
        <f>IF(D16="","",IF(E16="",D16,IF(E16="N/A",D16,D16&amp;CHAR(10)&amp;CHAR(10)&amp;"Notes:"&amp;CHAR(10)&amp;E16)))</f>
        <v/>
      </c>
      <c r="D16" s="29"/>
      <c r="E16" s="30"/>
      <c r="F16" s="29"/>
      <c r="G16" s="29"/>
    </row>
    <row r="17" spans="1:7" ht="14.45" hidden="1" customHeight="1" x14ac:dyDescent="0.25">
      <c r="A17" s="20" t="str">
        <f>_xlfn.IFNA(VLOOKUP(F17, Components!$B$2:$D$201, 3, FALSE),"")</f>
        <v/>
      </c>
      <c r="B17" s="20" t="str">
        <f>IF(G17&gt;0,G17,"")</f>
        <v/>
      </c>
      <c r="C17" s="20" t="str">
        <f>IF(D17="","",IF(E17="",D17,IF(E17="N/A",D17,D17&amp;CHAR(10)&amp;CHAR(10)&amp;"Notes:"&amp;CHAR(10)&amp;E17)))</f>
        <v/>
      </c>
      <c r="D17" s="29"/>
      <c r="E17" s="30"/>
      <c r="F17" s="29"/>
      <c r="G17" s="29"/>
    </row>
    <row r="18" spans="1:7" ht="14.45" hidden="1" customHeight="1" x14ac:dyDescent="0.25">
      <c r="A18" s="20" t="str">
        <f>_xlfn.IFNA(VLOOKUP(F18, Components!$B$2:$D$201, 3, FALSE),"")</f>
        <v/>
      </c>
      <c r="B18" s="20" t="str">
        <f>IF(G18&gt;0,G18,"")</f>
        <v/>
      </c>
      <c r="C18" s="20" t="str">
        <f>IF(D18="","",IF(E18="",D18,IF(E18="N/A",D18,D18&amp;CHAR(10)&amp;CHAR(10)&amp;"Notes:"&amp;CHAR(10)&amp;E18)))</f>
        <v/>
      </c>
      <c r="D18" s="29"/>
      <c r="E18" s="30"/>
      <c r="F18" s="29"/>
      <c r="G18" s="29"/>
    </row>
    <row r="19" spans="1:7" ht="14.45" hidden="1" customHeight="1" x14ac:dyDescent="0.25">
      <c r="A19" s="20" t="str">
        <f>_xlfn.IFNA(VLOOKUP(F19, Components!$B$2:$D$201, 3, FALSE),"")</f>
        <v/>
      </c>
      <c r="B19" s="20" t="str">
        <f>IF(G19&gt;0,G19,"")</f>
        <v/>
      </c>
      <c r="C19" s="20" t="str">
        <f>IF(D19="","",IF(E19="",D19,IF(E19="N/A",D19,D19&amp;CHAR(10)&amp;CHAR(10)&amp;"Notes:"&amp;CHAR(10)&amp;E19)))</f>
        <v/>
      </c>
      <c r="D19" s="29"/>
      <c r="E19" s="30"/>
      <c r="F19" s="29"/>
      <c r="G19" s="29"/>
    </row>
    <row r="20" spans="1:7" ht="14.45" hidden="1" customHeight="1" x14ac:dyDescent="0.25">
      <c r="A20" s="20" t="str">
        <f>_xlfn.IFNA(VLOOKUP(F20, Components!$B$2:$D$201, 3, FALSE),"")</f>
        <v/>
      </c>
      <c r="B20" s="20" t="str">
        <f>IF(G20&gt;0,G20,"")</f>
        <v/>
      </c>
      <c r="C20" s="20" t="str">
        <f>IF(D20="","",IF(E20="",D20,IF(E20="N/A",D20,D20&amp;CHAR(10)&amp;CHAR(10)&amp;"Notes:"&amp;CHAR(10)&amp;E20)))</f>
        <v/>
      </c>
      <c r="D20" s="29"/>
      <c r="E20" s="30"/>
      <c r="F20" s="29"/>
      <c r="G20" s="29"/>
    </row>
    <row r="21" spans="1:7" ht="14.45" hidden="1" customHeight="1" x14ac:dyDescent="0.25">
      <c r="A21" s="20" t="str">
        <f>_xlfn.IFNA(VLOOKUP(F21, Components!$B$2:$D$201, 3, FALSE),"")</f>
        <v/>
      </c>
      <c r="B21" s="20" t="str">
        <f>IF(G21&gt;0,G21,"")</f>
        <v/>
      </c>
      <c r="C21" s="20" t="str">
        <f>IF(D21="","",IF(E21="",D21,IF(E21="N/A",D21,D21&amp;CHAR(10)&amp;CHAR(10)&amp;"Notes:"&amp;CHAR(10)&amp;E21)))</f>
        <v/>
      </c>
      <c r="D21" s="29"/>
      <c r="E21" s="30"/>
      <c r="F21" s="29"/>
      <c r="G21" s="29"/>
    </row>
    <row r="22" spans="1:7" ht="14.45" hidden="1" customHeight="1" x14ac:dyDescent="0.25">
      <c r="A22" s="20" t="str">
        <f>_xlfn.IFNA(VLOOKUP(F22, Components!$B$2:$D$201, 3, FALSE),"")</f>
        <v/>
      </c>
      <c r="B22" s="20" t="str">
        <f>IF(G22&gt;0,G22,"")</f>
        <v/>
      </c>
      <c r="C22" s="20" t="str">
        <f>IF(D22="","",IF(E22="",D22,IF(E22="N/A",D22,D22&amp;CHAR(10)&amp;CHAR(10)&amp;"Notes:"&amp;CHAR(10)&amp;E22)))</f>
        <v/>
      </c>
      <c r="D22" s="29"/>
      <c r="E22" s="30"/>
      <c r="F22" s="29"/>
      <c r="G22" s="29"/>
    </row>
    <row r="23" spans="1:7" ht="14.45" hidden="1" customHeight="1" x14ac:dyDescent="0.25">
      <c r="A23" s="20" t="str">
        <f>_xlfn.IFNA(VLOOKUP(F23, Components!$B$2:$D$201, 3, FALSE),"")</f>
        <v/>
      </c>
      <c r="B23" s="20" t="str">
        <f>IF(G23&gt;0,G23,"")</f>
        <v/>
      </c>
      <c r="C23" s="20" t="str">
        <f>IF(D23="","",IF(E23="",D23,IF(E23="N/A",D23,D23&amp;CHAR(10)&amp;CHAR(10)&amp;"Notes:"&amp;CHAR(10)&amp;E23)))</f>
        <v/>
      </c>
      <c r="D23" s="29"/>
      <c r="E23" s="30"/>
      <c r="F23" s="29"/>
      <c r="G23" s="29"/>
    </row>
    <row r="24" spans="1:7" ht="14.45" hidden="1" customHeight="1" x14ac:dyDescent="0.25">
      <c r="A24" s="20" t="str">
        <f>_xlfn.IFNA(VLOOKUP(F24, Components!$B$2:$D$201, 3, FALSE),"")</f>
        <v/>
      </c>
      <c r="B24" s="20" t="str">
        <f>IF(G24&gt;0,G24,"")</f>
        <v/>
      </c>
      <c r="C24" s="20" t="str">
        <f>IF(D24="","",IF(E24="",D24,IF(E24="N/A",D24,D24&amp;CHAR(10)&amp;CHAR(10)&amp;"Notes:"&amp;CHAR(10)&amp;E24)))</f>
        <v/>
      </c>
      <c r="D24" s="29"/>
      <c r="E24" s="30"/>
      <c r="F24" s="29"/>
      <c r="G24" s="29"/>
    </row>
    <row r="25" spans="1:7" ht="14.45" hidden="1" customHeight="1" x14ac:dyDescent="0.25">
      <c r="A25" s="20" t="str">
        <f>_xlfn.IFNA(VLOOKUP(F25, Components!$B$2:$D$201, 3, FALSE),"")</f>
        <v/>
      </c>
      <c r="B25" s="20" t="str">
        <f>IF(G25&gt;0,G25,"")</f>
        <v/>
      </c>
      <c r="C25" s="20" t="str">
        <f>IF(D25="","",IF(E25="",D25,IF(E25="N/A",D25,D25&amp;CHAR(10)&amp;CHAR(10)&amp;"Notes:"&amp;CHAR(10)&amp;E25)))</f>
        <v/>
      </c>
      <c r="D25" s="29"/>
      <c r="E25" s="30"/>
      <c r="F25" s="29"/>
      <c r="G25" s="29"/>
    </row>
    <row r="26" spans="1:7" ht="14.45" hidden="1" customHeight="1" x14ac:dyDescent="0.25">
      <c r="A26" s="20" t="str">
        <f>_xlfn.IFNA(VLOOKUP(F26, Components!$B$2:$D$201, 3, FALSE),"")</f>
        <v/>
      </c>
      <c r="B26" s="20" t="str">
        <f>IF(G26&gt;0,G26,"")</f>
        <v/>
      </c>
      <c r="C26" s="20" t="str">
        <f>IF(D26="","",IF(E26="",D26,IF(E26="N/A",D26,D26&amp;CHAR(10)&amp;CHAR(10)&amp;"Notes:"&amp;CHAR(10)&amp;E26)))</f>
        <v/>
      </c>
      <c r="D26" s="29"/>
      <c r="E26" s="31"/>
      <c r="F26" s="29"/>
      <c r="G26" s="29"/>
    </row>
    <row r="27" spans="1:7" ht="14.45" customHeight="1" x14ac:dyDescent="0.25">
      <c r="A27" s="20" t="str">
        <f>_xlfn.IFNA(VLOOKUP(F27, Components!$B$2:$D$201, 3, FALSE),"")</f>
        <v>Common</v>
      </c>
      <c r="B27" s="20" t="str">
        <f>IF(G27&gt;0,G27,"")</f>
        <v>Bug Fix</v>
      </c>
      <c r="C27" s="20" t="str">
        <f>IF(D27="","",IF(E27="",D27,IF(E27="N/A",D27,D27&amp;CHAR(10)&amp;CHAR(10)&amp;"Notes:"&amp;CHAR(10)&amp;E27)))</f>
        <v>In Office2013 theme, checkboxes appear checked when IsEnabled and IsChecked = False.</v>
      </c>
      <c r="D27" s="29" t="s">
        <v>382</v>
      </c>
      <c r="E27" s="30" t="s">
        <v>205</v>
      </c>
      <c r="F27" s="29" t="s">
        <v>43</v>
      </c>
      <c r="G27" s="29" t="s">
        <v>206</v>
      </c>
    </row>
    <row r="28" spans="1:7" ht="14.45" customHeight="1" x14ac:dyDescent="0.25">
      <c r="A28" s="20" t="str">
        <f>_xlfn.IFNA(VLOOKUP(F28, Components!$B$2:$D$201, 3, FALSE),"")</f>
        <v>Common</v>
      </c>
      <c r="B28" s="20" t="str">
        <f>IF(G28&gt;0,G28,"")</f>
        <v>Improvement</v>
      </c>
      <c r="C28" s="20" t="str">
        <f>IF(D28="","",IF(E28="",D28,IF(E28="N/A",D28,D28&amp;CHAR(10)&amp;CHAR(10)&amp;"Notes:"&amp;CHAR(10)&amp;E28)))</f>
        <v>Performance impacting code in CommandSourceManager.RegisterCommandSource</v>
      </c>
      <c r="D28" s="29" t="s">
        <v>383</v>
      </c>
      <c r="E28" s="30" t="s">
        <v>205</v>
      </c>
      <c r="F28" s="29" t="s">
        <v>1</v>
      </c>
      <c r="G28" s="29" t="s">
        <v>243</v>
      </c>
    </row>
    <row r="29" spans="1:7" ht="14.45" customHeight="1" x14ac:dyDescent="0.25">
      <c r="A29" s="20" t="str">
        <f>_xlfn.IFNA(VLOOKUP(F29, Components!$B$2:$D$201, 3, FALSE),"")</f>
        <v>Common</v>
      </c>
      <c r="B29" s="20" t="str">
        <f>IF(G29&gt;0,G29,"")</f>
        <v>Bug Fix</v>
      </c>
      <c r="C29" s="20" t="str">
        <f>IF(D29="","",IF(E29="",D29,IF(E29="N/A",D29,D29&amp;CHAR(10)&amp;CHAR(10)&amp;"Notes:"&amp;CHAR(10)&amp;E29)))</f>
        <v>Source solution for WPF controls cannot compile in VS2012</v>
      </c>
      <c r="D29" s="29" t="s">
        <v>278</v>
      </c>
      <c r="E29" s="30" t="s">
        <v>205</v>
      </c>
      <c r="F29" s="29" t="s">
        <v>30</v>
      </c>
      <c r="G29" s="29" t="s">
        <v>206</v>
      </c>
    </row>
    <row r="30" spans="1:7" ht="14.45" customHeight="1" x14ac:dyDescent="0.25">
      <c r="A30" s="20" t="str">
        <f>_xlfn.IFNA(VLOOKUP(F30, Components!$B$2:$D$201, 3, FALSE),"")</f>
        <v>Common</v>
      </c>
      <c r="B30" s="20" t="str">
        <f>IF(G30&gt;0,G30,"")</f>
        <v>Bug Fix</v>
      </c>
      <c r="C30" s="20" t="str">
        <f>IF(D30="","",IF(E30="",D30,IF(E30="N/A",D30,D30&amp;CHAR(10)&amp;CHAR(10)&amp;"Notes:"&amp;CHAR(10)&amp;E30)))</f>
        <v>ThrottleTimer is spawning tons of threads</v>
      </c>
      <c r="D30" s="29" t="s">
        <v>313</v>
      </c>
      <c r="E30" s="30" t="s">
        <v>205</v>
      </c>
      <c r="F30" s="29" t="s">
        <v>44</v>
      </c>
      <c r="G30" s="29" t="s">
        <v>206</v>
      </c>
    </row>
    <row r="31" spans="1:7" ht="14.45" customHeight="1" x14ac:dyDescent="0.25">
      <c r="A31" s="20" t="str">
        <f>_xlfn.IFNA(VLOOKUP(F31, Components!$B$2:$D$201, 3, FALSE),"")</f>
        <v>Common</v>
      </c>
      <c r="B31" s="20" t="str">
        <f>IF(G31&gt;0,G31,"")</f>
        <v>Bug Fix</v>
      </c>
      <c r="C31" s="20" t="str">
        <f>IF(D31="","",IF(E31="",D31,IF(E31="N/A",D31,D31&amp;CHAR(10)&amp;CHAR(10)&amp;"Notes:"&amp;CHAR(10)&amp;E31)))</f>
        <v>In Office2013 theme, checkboxes appear checked when IsEnabled and IsChecked = False.</v>
      </c>
      <c r="D31" s="29" t="s">
        <v>382</v>
      </c>
      <c r="E31" s="30" t="s">
        <v>205</v>
      </c>
      <c r="F31" s="29" t="s">
        <v>43</v>
      </c>
      <c r="G31" s="29" t="s">
        <v>206</v>
      </c>
    </row>
    <row r="32" spans="1:7" ht="14.45" customHeight="1" x14ac:dyDescent="0.25">
      <c r="A32" s="20" t="str">
        <f>_xlfn.IFNA(VLOOKUP(F32, Components!$B$2:$D$201, 3, FALSE),"")</f>
        <v>Common</v>
      </c>
      <c r="B32" s="20" t="str">
        <f>IF(G32&gt;0,G32,"")</f>
        <v>Bug Fix</v>
      </c>
      <c r="C32" s="20" t="str">
        <f>IF(D32="","",IF(E32="",D32,IF(E32="N/A",D32,D32&amp;CHAR(10)&amp;CHAR(10)&amp;"Notes:"&amp;CHAR(10)&amp;E32)))</f>
        <v>ThrottleTimer is spawning tons of threads</v>
      </c>
      <c r="D32" s="29" t="s">
        <v>313</v>
      </c>
      <c r="E32" s="30" t="s">
        <v>205</v>
      </c>
      <c r="F32" s="29" t="s">
        <v>44</v>
      </c>
      <c r="G32" s="29" t="s">
        <v>206</v>
      </c>
    </row>
    <row r="33" spans="1:7" ht="14.45" customHeight="1" x14ac:dyDescent="0.25">
      <c r="A33" s="20" t="str">
        <f>_xlfn.IFNA(VLOOKUP(F33, Components!$B$2:$D$201, 3, FALSE),"")</f>
        <v>Common</v>
      </c>
      <c r="B33" s="20" t="str">
        <f>IF(G33&gt;0,G33,"")</f>
        <v>Bug Fix</v>
      </c>
      <c r="C33" s="20" t="str">
        <f>IF(D33="","",IF(E33="",D33,IF(E33="N/A",D33,D33&amp;CHAR(10)&amp;CHAR(10)&amp;"Notes:"&amp;CHAR(10)&amp;E33)))</f>
        <v>In Office2013 theme, checkboxes appear checked when IsEnabled and IsChecked = False.</v>
      </c>
      <c r="D33" s="29" t="s">
        <v>382</v>
      </c>
      <c r="E33" s="30" t="s">
        <v>205</v>
      </c>
      <c r="F33" s="29" t="s">
        <v>43</v>
      </c>
      <c r="G33" s="29" t="s">
        <v>206</v>
      </c>
    </row>
    <row r="34" spans="1:7" ht="14.45" customHeight="1" x14ac:dyDescent="0.25">
      <c r="A34" s="20" t="str">
        <f>_xlfn.IFNA(VLOOKUP(F34, Components!$B$2:$D$201, 3, FALSE),"")</f>
        <v>Common</v>
      </c>
      <c r="B34" s="20" t="str">
        <f>IF(G34&gt;0,G34,"")</f>
        <v>Bug Fix</v>
      </c>
      <c r="C34" s="20" t="str">
        <f>IF(D34="","",IF(E34="",D34,IF(E34="N/A",D34,D34&amp;CHAR(10)&amp;CHAR(10)&amp;"Notes:"&amp;CHAR(10)&amp;E34)))</f>
        <v>ThrottleTimer is spawning tons of threads</v>
      </c>
      <c r="D34" s="29" t="s">
        <v>313</v>
      </c>
      <c r="E34" s="30" t="s">
        <v>205</v>
      </c>
      <c r="F34" s="29" t="s">
        <v>44</v>
      </c>
      <c r="G34" s="29" t="s">
        <v>206</v>
      </c>
    </row>
    <row r="35" spans="1:7" ht="14.45" customHeight="1" x14ac:dyDescent="0.25">
      <c r="A35" s="20" t="str">
        <f>_xlfn.IFNA(VLOOKUP(F35, Components!$B$2:$D$201, 3, FALSE),"")</f>
        <v>Control Persistence Framework</v>
      </c>
      <c r="B35" s="20" t="str">
        <f>IF(G35&gt;0,G35,"")</f>
        <v>Bug Fix</v>
      </c>
      <c r="C35" s="20" t="str">
        <f>IF(D35="","",IF(E35="",D35,IF(E35="N/A",D35,D35&amp;CHAR(10)&amp;CHAR(10)&amp;"Notes:"&amp;CHAR(10)&amp;E35)))</f>
        <v>If multiple controls’ properties are saved using PersistenceGroup, only the first control’s properties can be restored.</v>
      </c>
      <c r="D35" s="29" t="s">
        <v>261</v>
      </c>
      <c r="E35" s="30" t="s">
        <v>205</v>
      </c>
      <c r="F35" s="29" t="s">
        <v>18</v>
      </c>
      <c r="G35" s="29" t="s">
        <v>206</v>
      </c>
    </row>
    <row r="36" spans="1:7" ht="14.45" customHeight="1" x14ac:dyDescent="0.25">
      <c r="A36" s="20" t="str">
        <f>_xlfn.IFNA(VLOOKUP(F36, Components!$B$2:$D$201, 3, FALSE),"")</f>
        <v>Drag &amp; Drop Framework</v>
      </c>
      <c r="B36" s="20" t="str">
        <f>IF(G36&gt;0,G36,"")</f>
        <v>Bug Fix</v>
      </c>
      <c r="C36" s="20" t="str">
        <f>IF(D36="","",IF(E36="",D36,IF(E36="N/A",D36,D36&amp;CHAR(10)&amp;CHAR(10)&amp;"Notes:"&amp;CHAR(10)&amp;E36)))</f>
        <v>Drag events are initialized when there is a WindowsFormsHost control and Unpinned pane</v>
      </c>
      <c r="D36" s="29" t="s">
        <v>264</v>
      </c>
      <c r="E36" s="30" t="s">
        <v>205</v>
      </c>
      <c r="F36" s="29" t="s">
        <v>19</v>
      </c>
      <c r="G36" s="29" t="s">
        <v>206</v>
      </c>
    </row>
    <row r="37" spans="1:7" ht="14.45" customHeight="1" x14ac:dyDescent="0.25">
      <c r="A37" s="20" t="str">
        <f>_xlfn.IFNA(VLOOKUP(F37, Components!$B$2:$D$201, 3, FALSE),"")</f>
        <v>Drag &amp; Drop Framework</v>
      </c>
      <c r="B37" s="20" t="str">
        <f>IF(G37&gt;0,G37,"")</f>
        <v>Bug Fix</v>
      </c>
      <c r="C37" s="20" t="str">
        <f>IF(D37="","",IF(E37="",D37,IF(E37="N/A",D37,D37&amp;CHAR(10)&amp;CHAR(10)&amp;"Notes:"&amp;CHAR(10)&amp;E37)))</f>
        <v>Dragging does not work when closing the window that contains the drag source and drop target</v>
      </c>
      <c r="D37" s="29" t="s">
        <v>355</v>
      </c>
      <c r="E37" s="30" t="s">
        <v>205</v>
      </c>
      <c r="F37" s="29" t="s">
        <v>19</v>
      </c>
      <c r="G37" s="29" t="s">
        <v>206</v>
      </c>
    </row>
    <row r="38" spans="1:7" ht="14.45" customHeight="1" x14ac:dyDescent="0.25">
      <c r="A38" s="20" t="str">
        <f>_xlfn.IFNA(VLOOKUP(F38, Components!$B$2:$D$201, 3, FALSE),"")</f>
        <v>Drag &amp; Drop Framework</v>
      </c>
      <c r="B38" s="20" t="str">
        <f>IF(G38&gt;0,G38,"")</f>
        <v>Improvement</v>
      </c>
      <c r="C38" s="20" t="str">
        <f>IF(D38="","",IF(E38="",D38,IF(E38="N/A",D38,D38&amp;CHAR(10)&amp;CHAR(10)&amp;"Notes:"&amp;CHAR(10)&amp;E38)))</f>
        <v>Records are highlighted as mouse moves over after a record is selected
Notes:
we need to make sure that XamGrid_MouseLeftButtonUp event is fired when the mouse is being captured while CellControl is made draggable throught the DragDrop framework</v>
      </c>
      <c r="D38" s="29" t="s">
        <v>262</v>
      </c>
      <c r="E38" s="30" t="s">
        <v>263</v>
      </c>
      <c r="F38" s="29" t="s">
        <v>19</v>
      </c>
      <c r="G38" s="29" t="s">
        <v>243</v>
      </c>
    </row>
    <row r="39" spans="1:7" ht="14.45" customHeight="1" x14ac:dyDescent="0.25">
      <c r="A39" s="20" t="str">
        <f>_xlfn.IFNA(VLOOKUP(F39, Components!$B$2:$D$201, 3, FALSE),"")</f>
        <v>Excel Library</v>
      </c>
      <c r="B39" s="20" t="str">
        <f>IF(G39&gt;0,G39,"")</f>
        <v>Bug Fix</v>
      </c>
      <c r="C39" s="20" t="str">
        <f>IF(D39="","",IF(E39="",D39,IF(E39="N/A",D39,D39&amp;CHAR(10)&amp;CHAR(10)&amp;"Notes:"&amp;CHAR(10)&amp;E39)))</f>
        <v>DisplayText of a cell is incorrect under certain scenarios</v>
      </c>
      <c r="D39" s="29" t="s">
        <v>332</v>
      </c>
      <c r="E39" s="30"/>
      <c r="F39" s="29" t="s">
        <v>0</v>
      </c>
      <c r="G39" s="29" t="s">
        <v>206</v>
      </c>
    </row>
    <row r="40" spans="1:7" ht="14.45" customHeight="1" x14ac:dyDescent="0.25">
      <c r="A40" s="20" t="str">
        <f>_xlfn.IFNA(VLOOKUP(F40, Components!$B$2:$D$201, 3, FALSE),"")</f>
        <v>Excel Library</v>
      </c>
      <c r="B40" s="20" t="str">
        <f>IF(G40&gt;0,G40,"")</f>
        <v>Bug Fix</v>
      </c>
      <c r="C40" s="20" t="str">
        <f>IF(D40="","",IF(E40="",D40,IF(E40="N/A",D40,D40&amp;CHAR(10)&amp;CHAR(10)&amp;"Notes:"&amp;CHAR(10)&amp;E40)))</f>
        <v>ValidateFileWriteProtectionPassword returns false when xlsx file is used</v>
      </c>
      <c r="D40" s="29" t="s">
        <v>333</v>
      </c>
      <c r="E40" s="30"/>
      <c r="F40" s="29" t="s">
        <v>0</v>
      </c>
      <c r="G40" s="29" t="s">
        <v>206</v>
      </c>
    </row>
    <row r="41" spans="1:7" ht="14.45" customHeight="1" x14ac:dyDescent="0.25">
      <c r="A41" s="20" t="str">
        <f>_xlfn.IFNA(VLOOKUP(F41, Components!$B$2:$D$201, 3, FALSE),"")</f>
        <v>XamBarcode</v>
      </c>
      <c r="B41" s="20" t="str">
        <f>IF(G41&gt;0,G41,"")</f>
        <v>Bug Fix</v>
      </c>
      <c r="C41" s="20" t="str">
        <f>IF(D41="","",IF(E41="",D41,IF(E41="N/A",D41,D41&amp;CHAR(10)&amp;CHAR(10)&amp;"Notes:"&amp;CHAR(10)&amp;E41)))</f>
        <v>XDimension property does not apply when the control is used as Template for custom control</v>
      </c>
      <c r="D41" s="29" t="s">
        <v>204</v>
      </c>
      <c r="E41" s="30" t="s">
        <v>205</v>
      </c>
      <c r="F41" s="29" t="s">
        <v>2</v>
      </c>
      <c r="G41" s="29" t="s">
        <v>206</v>
      </c>
    </row>
    <row r="42" spans="1:7" ht="14.45" customHeight="1" x14ac:dyDescent="0.25">
      <c r="A42" s="20" t="str">
        <f>_xlfn.IFNA(VLOOKUP(F42, Components!$B$2:$D$201, 3, FALSE),"")</f>
        <v>XamCalendar</v>
      </c>
      <c r="B42" s="20" t="str">
        <f>IF(G42&gt;0,G42,"")</f>
        <v>Bug Fix</v>
      </c>
      <c r="C42" s="20" t="str">
        <f>IF(D42="","",IF(E42="",D42,IF(E42="N/A",D42,D42&amp;CHAR(10)&amp;CHAR(10)&amp;"Notes:"&amp;CHAR(10)&amp;E42)))</f>
        <v>Additional options for the LeadingAndTrailingDatesVisibility in the Properties grid of Visual Studio</v>
      </c>
      <c r="D42" s="29" t="s">
        <v>208</v>
      </c>
      <c r="E42" s="30" t="s">
        <v>205</v>
      </c>
      <c r="F42" s="29" t="s">
        <v>6</v>
      </c>
      <c r="G42" s="29" t="s">
        <v>206</v>
      </c>
    </row>
    <row r="43" spans="1:7" ht="14.45" customHeight="1" x14ac:dyDescent="0.25">
      <c r="A43" s="20" t="str">
        <f>_xlfn.IFNA(VLOOKUP(F43, Components!$B$2:$D$201, 3, FALSE),"")</f>
        <v>XamCalendar</v>
      </c>
      <c r="B43" s="20" t="str">
        <f>IF(G43&gt;0,G43,"")</f>
        <v>Bug Fix</v>
      </c>
      <c r="C43" s="20" t="str">
        <f>IF(D43="","",IF(E43="",D43,IF(E43="N/A",D43,D43&amp;CHAR(10)&amp;CHAR(10)&amp;"Notes:"&amp;CHAR(10)&amp;E43)))</f>
        <v>Resource not found message appears on load</v>
      </c>
      <c r="D43" s="29" t="s">
        <v>384</v>
      </c>
      <c r="E43" s="30" t="s">
        <v>205</v>
      </c>
      <c r="F43" s="29" t="s">
        <v>6</v>
      </c>
      <c r="G43" s="29" t="s">
        <v>206</v>
      </c>
    </row>
    <row r="44" spans="1:7" ht="14.45" customHeight="1" x14ac:dyDescent="0.25">
      <c r="A44" s="20" t="str">
        <f>_xlfn.IFNA(VLOOKUP(F44, Components!$B$2:$D$201, 3, FALSE),"")</f>
        <v>XamCalendar</v>
      </c>
      <c r="B44" s="20" t="str">
        <f>IF(G44&gt;0,G44,"")</f>
        <v>Bug Fix</v>
      </c>
      <c r="C44" s="20" t="str">
        <f>IF(D44="","",IF(E44="",D44,IF(E44="N/A",D44,D44&amp;CHAR(10)&amp;CHAR(10)&amp;"Notes:"&amp;CHAR(10)&amp;E44)))</f>
        <v>Setting WeekNumberVisibility before CurrentMode is throwing ArugmentOutOfRangeException</v>
      </c>
      <c r="D44" s="29" t="s">
        <v>209</v>
      </c>
      <c r="E44" s="30" t="s">
        <v>205</v>
      </c>
      <c r="F44" s="29" t="s">
        <v>6</v>
      </c>
      <c r="G44" s="29" t="s">
        <v>206</v>
      </c>
    </row>
    <row r="45" spans="1:7" ht="14.45" customHeight="1" x14ac:dyDescent="0.25">
      <c r="A45" s="20" t="str">
        <f>_xlfn.IFNA(VLOOKUP(F45, Components!$B$2:$D$201, 3, FALSE),"")</f>
        <v>XamComboEditor</v>
      </c>
      <c r="B45" s="20" t="str">
        <f>IF(G45&gt;0,G45,"")</f>
        <v>Bug Fix</v>
      </c>
      <c r="C45" s="20" t="str">
        <f>IF(D45="","",IF(E45="",D45,IF(E45="N/A",D45,D45&amp;CHAR(10)&amp;CHAR(10)&amp;"Notes:"&amp;CHAR(10)&amp;E45)))</f>
        <v>After two consecutive bindings the SelectedItem does not show
Notes:
Fixed an issue with binding to the SelectedItem property</v>
      </c>
      <c r="D45" s="29" t="s">
        <v>215</v>
      </c>
      <c r="E45" s="30" t="s">
        <v>216</v>
      </c>
      <c r="F45" s="29" t="s">
        <v>8</v>
      </c>
      <c r="G45" s="29" t="s">
        <v>206</v>
      </c>
    </row>
    <row r="46" spans="1:7" ht="14.45" customHeight="1" x14ac:dyDescent="0.25">
      <c r="A46" s="20" t="str">
        <f>_xlfn.IFNA(VLOOKUP(F46, Components!$B$2:$D$201, 3, FALSE),"")</f>
        <v>XamComboEditor</v>
      </c>
      <c r="B46" s="20" t="str">
        <f>IF(G46&gt;0,G46,"")</f>
        <v>Bug Fix</v>
      </c>
      <c r="C46" s="20" t="str">
        <f>IF(D46="","",IF(E46="",D46,IF(E46="N/A",D46,D46&amp;CHAR(10)&amp;CHAR(10)&amp;"Notes:"&amp;CHAR(10)&amp;E46)))</f>
        <v>All the characters in the combo editor are cleared when commas are continuously entered.</v>
      </c>
      <c r="D46" s="29" t="s">
        <v>214</v>
      </c>
      <c r="E46" s="30" t="s">
        <v>205</v>
      </c>
      <c r="F46" s="29" t="s">
        <v>8</v>
      </c>
      <c r="G46" s="29" t="s">
        <v>206</v>
      </c>
    </row>
    <row r="47" spans="1:7" ht="14.45" customHeight="1" x14ac:dyDescent="0.25">
      <c r="A47" s="20" t="str">
        <f>_xlfn.IFNA(VLOOKUP(F47, Components!$B$2:$D$201, 3, FALSE),"")</f>
        <v>XamComboEditor</v>
      </c>
      <c r="B47" s="20" t="str">
        <f>IF(G47&gt;0,G47,"")</f>
        <v>Bug Fix</v>
      </c>
      <c r="C47" s="20" t="str">
        <f>IF(D47="","",IF(E47="",D47,IF(E47="N/A",D47,D47&amp;CHAR(10)&amp;CHAR(10)&amp;"Notes:"&amp;CHAR(10)&amp;E47)))</f>
        <v>Dropdown is floating around the screen</v>
      </c>
      <c r="D47" s="29" t="s">
        <v>372</v>
      </c>
      <c r="E47" s="30"/>
      <c r="F47" s="29" t="s">
        <v>38</v>
      </c>
      <c r="G47" s="29" t="s">
        <v>206</v>
      </c>
    </row>
    <row r="48" spans="1:7" ht="14.45" customHeight="1" x14ac:dyDescent="0.25">
      <c r="A48" s="20" t="str">
        <f>_xlfn.IFNA(VLOOKUP(F48, Components!$B$2:$D$201, 3, FALSE),"")</f>
        <v>XamComboEditor</v>
      </c>
      <c r="B48" s="20" t="str">
        <f>IF(G48&gt;0,G48,"")</f>
        <v>Bug Fix</v>
      </c>
      <c r="C48" s="20" t="str">
        <f>IF(D48="","",IF(E48="",D48,IF(E48="N/A",D48,D48&amp;CHAR(10)&amp;CHAR(10)&amp;"Notes:"&amp;CHAR(10)&amp;E48)))</f>
        <v>When NotifyPropertyChange method is called on background thread of object bound to combo, InvalidOperationException is thrown
Notes:
Fixed an issue in the XamComboEditor where model updates on a background thread were causing InvalidOperationExceptions.</v>
      </c>
      <c r="D48" s="29" t="s">
        <v>305</v>
      </c>
      <c r="E48" s="30" t="s">
        <v>306</v>
      </c>
      <c r="F48" s="29" t="s">
        <v>38</v>
      </c>
      <c r="G48" s="29" t="s">
        <v>206</v>
      </c>
    </row>
    <row r="49" spans="1:7" ht="14.45" customHeight="1" x14ac:dyDescent="0.25">
      <c r="A49" s="20" t="str">
        <f>_xlfn.IFNA(VLOOKUP(F49, Components!$B$2:$D$201, 3, FALSE),"")</f>
        <v>XamComboEditor</v>
      </c>
      <c r="B49" s="20" t="str">
        <f>IF(G49&gt;0,G49,"")</f>
        <v>Bug Fix</v>
      </c>
      <c r="C49" s="20" t="str">
        <f>IF(D49="","",IF(E49="",D49,IF(E49="N/A",D49,D49&amp;CHAR(10)&amp;CHAR(10)&amp;"Notes:"&amp;CHAR(10)&amp;E49)))</f>
        <v>When the drop down is opened when the Metro Theme is applied the drop down is slightly shifted to the right relative to the textbox part of the editor</v>
      </c>
      <c r="D49" s="29" t="s">
        <v>213</v>
      </c>
      <c r="E49" s="30"/>
      <c r="F49" s="29" t="s">
        <v>8</v>
      </c>
      <c r="G49" s="29" t="s">
        <v>206</v>
      </c>
    </row>
    <row r="50" spans="1:7" ht="14.45" customHeight="1" x14ac:dyDescent="0.25">
      <c r="A50" s="20" t="str">
        <f>_xlfn.IFNA(VLOOKUP(F50, Components!$B$2:$D$201, 3, FALSE),"")</f>
        <v>XamComboEditor &amp; XamMultiColumnCombo</v>
      </c>
      <c r="B50" s="20" t="str">
        <f>IF(G50&gt;0,G50,"")</f>
        <v>Bug Fix</v>
      </c>
      <c r="C50" s="20" t="str">
        <f>IF(D50="","",IF(E50="",D50,IF(E50="N/A",D50,D50&amp;CHAR(10)&amp;CHAR(10)&amp;"Notes:"&amp;CHAR(10)&amp;E50)))</f>
        <v>Dropdown height is not correctly set when MaxDropDownHeight property is set and MetroDark theme is applied</v>
      </c>
      <c r="D50" s="29" t="s">
        <v>341</v>
      </c>
      <c r="E50" s="30" t="s">
        <v>205</v>
      </c>
      <c r="F50" s="29" t="s">
        <v>7</v>
      </c>
      <c r="G50" s="29" t="s">
        <v>206</v>
      </c>
    </row>
    <row r="51" spans="1:7" ht="14.45" customHeight="1" x14ac:dyDescent="0.25">
      <c r="A51" s="20" t="str">
        <f>_xlfn.IFNA(VLOOKUP(F51, Components!$B$2:$D$201, 3, FALSE),"")</f>
        <v>XamComboEditor &amp; XamMultiColumnCombo</v>
      </c>
      <c r="B51" s="20" t="str">
        <f>IF(G51&gt;0,G51,"")</f>
        <v>Bug Fix</v>
      </c>
      <c r="C51" s="20" t="str">
        <f>IF(D51="","",IF(E51="",D51,IF(E51="N/A",D51,D51&amp;CHAR(10)&amp;CHAR(10)&amp;"Notes:"&amp;CHAR(10)&amp;E51)))</f>
        <v>XamComboEditors' background color of the selected text is different in combo and multicolumn combo in Metro themes and 2013 theme</v>
      </c>
      <c r="D51" s="29" t="s">
        <v>212</v>
      </c>
      <c r="E51" s="30"/>
      <c r="F51" s="29" t="s">
        <v>7</v>
      </c>
      <c r="G51" s="29" t="s">
        <v>206</v>
      </c>
    </row>
    <row r="52" spans="1:7" ht="14.45" customHeight="1" x14ac:dyDescent="0.25">
      <c r="A52" s="20" t="str">
        <f>_xlfn.IFNA(VLOOKUP(F52, Components!$B$2:$D$201, 3, FALSE),"")</f>
        <v>XamComboEditor &amp; XamMultiColumnCombo</v>
      </c>
      <c r="B52" s="20" t="str">
        <f>IF(G52&gt;0,G52,"")</f>
        <v>Bug Fix</v>
      </c>
      <c r="C52" s="20" t="str">
        <f>IF(D52="","",IF(E52="",D52,IF(E52="N/A",D52,D52&amp;CHAR(10)&amp;CHAR(10)&amp;"Notes:"&amp;CHAR(10)&amp;E52)))</f>
        <v>XamComboEditors does not return the caret at the beginning of the text box part when the control loses focus</v>
      </c>
      <c r="D52" s="29" t="s">
        <v>210</v>
      </c>
      <c r="E52" s="30" t="s">
        <v>205</v>
      </c>
      <c r="F52" s="29" t="s">
        <v>7</v>
      </c>
      <c r="G52" s="29" t="s">
        <v>206</v>
      </c>
    </row>
    <row r="53" spans="1:7" ht="14.45" customHeight="1" x14ac:dyDescent="0.25">
      <c r="A53" s="20" t="str">
        <f>_xlfn.IFNA(VLOOKUP(F53, Components!$B$2:$D$201, 3, FALSE),"")</f>
        <v>XamComboEditor &amp; XamMultiColumnCombo</v>
      </c>
      <c r="B53" s="20" t="str">
        <f>IF(G53&gt;0,G53,"")</f>
        <v>Bug Fix</v>
      </c>
      <c r="C53" s="20" t="str">
        <f>IF(D53="","",IF(E53="",D53,IF(E53="N/A",D53,D53&amp;CHAR(10)&amp;CHAR(10)&amp;"Notes:"&amp;CHAR(10)&amp;E53)))</f>
        <v>XamComboEditors' Pointer is different in IG theme when hovering over a selectable combo editor</v>
      </c>
      <c r="D53" s="29" t="s">
        <v>211</v>
      </c>
      <c r="E53" s="30"/>
      <c r="F53" s="29" t="s">
        <v>7</v>
      </c>
      <c r="G53" s="29" t="s">
        <v>206</v>
      </c>
    </row>
    <row r="54" spans="1:7" ht="14.45" customHeight="1" x14ac:dyDescent="0.25">
      <c r="A54" s="20" t="str">
        <f>_xlfn.IFNA(VLOOKUP(F54, Components!$B$2:$D$201, 3, FALSE),"")</f>
        <v>XamContextMenu</v>
      </c>
      <c r="B54" s="20" t="str">
        <f>IF(G54&gt;0,G54,"")</f>
        <v>Bug Fix</v>
      </c>
      <c r="C54" s="20" t="str">
        <f>IF(D54="","",IF(E54="",D54,IF(E54="N/A",D54,D54&amp;CHAR(10)&amp;CHAR(10)&amp;"Notes:"&amp;CHAR(10)&amp;E54)))</f>
        <v>Command of the XamMenuItem is not executed when its 'StaysOpenOnClick' property is set to "False"</v>
      </c>
      <c r="D54" s="29" t="s">
        <v>362</v>
      </c>
      <c r="E54" s="30" t="s">
        <v>205</v>
      </c>
      <c r="F54" s="29" t="s">
        <v>25</v>
      </c>
      <c r="G54" s="29" t="s">
        <v>206</v>
      </c>
    </row>
    <row r="55" spans="1:7" ht="14.45" customHeight="1" x14ac:dyDescent="0.25">
      <c r="A55" s="20" t="str">
        <f>_xlfn.IFNA(VLOOKUP(F55, Components!$B$2:$D$201, 3, FALSE),"")</f>
        <v>XamContextMenu</v>
      </c>
      <c r="B55" s="20" t="str">
        <f>IF(G55&gt;0,G55,"")</f>
        <v>Improvement</v>
      </c>
      <c r="C55" s="20" t="str">
        <f>IF(D55="","",IF(E55="",D55,IF(E55="N/A",D55,D55&amp;CHAR(10)&amp;CHAR(10)&amp;"Notes:"&amp;CHAR(10)&amp;E55)))</f>
        <v>Previously clicked context menu item remains highlighted when theme is applied
Notes:
When SubmenuItem is selected and a theme is applied, its IsMouseOver property should be set to false so that XamMenuItem goes to Normal visual state</v>
      </c>
      <c r="D55" s="29" t="s">
        <v>254</v>
      </c>
      <c r="E55" s="30" t="s">
        <v>255</v>
      </c>
      <c r="F55" s="29" t="s">
        <v>25</v>
      </c>
      <c r="G55" s="29" t="s">
        <v>243</v>
      </c>
    </row>
    <row r="56" spans="1:7" ht="14.45" customHeight="1" x14ac:dyDescent="0.25">
      <c r="A56" s="20" t="str">
        <f>_xlfn.IFNA(VLOOKUP(F56, Components!$B$2:$D$201, 3, FALSE),"")</f>
        <v>XamDataChart</v>
      </c>
      <c r="B56" s="20" t="str">
        <f>IF(G56&gt;0,G56,"")</f>
        <v>Bug Fix</v>
      </c>
      <c r="C56" s="20" t="str">
        <f>IF(D56="","",IF(E56="",D56,IF(E56="N/A",D56,D56&amp;CHAR(10)&amp;CHAR(10)&amp;"Notes:"&amp;CHAR(10)&amp;E56)))</f>
        <v>First three label's foreground color is not properly set when MetroDark theme is applied and source is reset
Notes:
Fixed an issue where Labels were not correct initialized after they were get from inactive state.</v>
      </c>
      <c r="D56" s="29" t="s">
        <v>336</v>
      </c>
      <c r="E56" s="30" t="s">
        <v>337</v>
      </c>
      <c r="F56" s="29" t="s">
        <v>4</v>
      </c>
      <c r="G56" s="29" t="s">
        <v>206</v>
      </c>
    </row>
    <row r="57" spans="1:7" ht="14.45" customHeight="1" x14ac:dyDescent="0.25">
      <c r="A57" s="20" t="str">
        <f>_xlfn.IFNA(VLOOKUP(F57, Components!$B$2:$D$201, 3, FALSE),"")</f>
        <v>XamDataChart</v>
      </c>
      <c r="B57" s="20" t="str">
        <f>IF(G57&gt;0,G57,"")</f>
        <v>Bug Fix</v>
      </c>
      <c r="C57" s="20" t="str">
        <f>IF(D57="","",IF(E57="",D57,IF(E57="N/A",D57,D57&amp;CHAR(10)&amp;CHAR(10)&amp;"Notes:"&amp;CHAR(10)&amp;E57)))</f>
        <v>ValueOverlay disappears in OverviewPlusDetailPane, when you hide and show the series and then zoom in or hover over the OverviewPlusDetailPane.
Notes:
Fixed an issue where value overlays would not appear in the OPD has been corrected.</v>
      </c>
      <c r="D57" s="29" t="s">
        <v>338</v>
      </c>
      <c r="E57" s="30" t="s">
        <v>339</v>
      </c>
      <c r="F57" s="29" t="s">
        <v>4</v>
      </c>
      <c r="G57" s="29" t="s">
        <v>206</v>
      </c>
    </row>
    <row r="58" spans="1:7" ht="14.45" customHeight="1" x14ac:dyDescent="0.25">
      <c r="A58" s="20" t="str">
        <f>_xlfn.IFNA(VLOOKUP(F58, Components!$B$2:$D$201, 3, FALSE),"")</f>
        <v>XamDataChart</v>
      </c>
      <c r="B58" s="20" t="str">
        <f>IF(G58&gt;0,G58,"")</f>
        <v>Bug Fix</v>
      </c>
      <c r="C58" s="20" t="str">
        <f>IF(D58="","",IF(E58="",D58,IF(E58="N/A",D58,D58&amp;CHAR(10)&amp;CHAR(10)&amp;"Notes:"&amp;CHAR(10)&amp;E58)))</f>
        <v>When the 'ValueMemberPath' contains '.', the series is not shown
Notes:
A scenario where trying to use an explicit string indexer as a member path would fail has been resolved.</v>
      </c>
      <c r="D58" s="29" t="s">
        <v>405</v>
      </c>
      <c r="E58" s="30" t="s">
        <v>406</v>
      </c>
      <c r="F58" s="29" t="s">
        <v>4</v>
      </c>
      <c r="G58" s="29" t="s">
        <v>206</v>
      </c>
    </row>
    <row r="59" spans="1:7" ht="14.45" customHeight="1" x14ac:dyDescent="0.25">
      <c r="A59" s="20" t="str">
        <f>_xlfn.IFNA(VLOOKUP(F59, Components!$B$2:$D$201, 3, FALSE),"")</f>
        <v>XamDataPresenter</v>
      </c>
      <c r="B59" s="20" t="str">
        <f>IF(G59&gt;0,G59,"")</f>
        <v>Bug Fix</v>
      </c>
      <c r="C59" s="20" t="str">
        <f>IF(D59="","",IF(E59="",D59,IF(E59="N/A",D59,D59&amp;CHAR(10)&amp;CHAR(10)&amp;"Notes:"&amp;CHAR(10)&amp;E59)))</f>
        <v>Additional field layout is generated if there is a field which underlying property is of type byte array</v>
      </c>
      <c r="D59" s="29" t="s">
        <v>291</v>
      </c>
      <c r="E59" s="30" t="s">
        <v>205</v>
      </c>
      <c r="F59" s="29" t="s">
        <v>33</v>
      </c>
      <c r="G59" s="29" t="s">
        <v>206</v>
      </c>
    </row>
    <row r="60" spans="1:7" ht="14.45" customHeight="1" x14ac:dyDescent="0.25">
      <c r="A60" s="20" t="str">
        <f>_xlfn.IFNA(VLOOKUP(F60, Components!$B$2:$D$201, 3, FALSE),"")</f>
        <v>XamDataPresenter</v>
      </c>
      <c r="B60" s="20" t="str">
        <f>IF(G60&gt;0,G60,"")</f>
        <v>Bug Fix</v>
      </c>
      <c r="C60" s="20" t="str">
        <f>IF(D60="","",IF(E60="",D60,IF(E60="N/A",D60,D60&amp;CHAR(10)&amp;CHAR(10)&amp;"Notes:"&amp;CHAR(10)&amp;E60)))</f>
        <v>AddNewRecord is not available for the child field layout if a record has no child records</v>
      </c>
      <c r="D60" s="29" t="s">
        <v>368</v>
      </c>
      <c r="E60" s="30" t="s">
        <v>205</v>
      </c>
      <c r="F60" s="29" t="s">
        <v>33</v>
      </c>
      <c r="G60" s="29" t="s">
        <v>206</v>
      </c>
    </row>
    <row r="61" spans="1:7" ht="14.45" customHeight="1" x14ac:dyDescent="0.25">
      <c r="A61" s="20" t="str">
        <f>_xlfn.IFNA(VLOOKUP(F61, Components!$B$2:$D$201, 3, FALSE),"")</f>
        <v>XamDataPresenter</v>
      </c>
      <c r="B61" s="20" t="str">
        <f>IF(G61&gt;0,G61,"")</f>
        <v>Bug Fix</v>
      </c>
      <c r="C61" s="20" t="str">
        <f>IF(D61="","",IF(E61="",D61,IF(E61="N/A",D61,D61&amp;CHAR(10)&amp;CHAR(10)&amp;"Notes:"&amp;CHAR(10)&amp;E61)))</f>
        <v>Collapsing expanded sub recods after grouping and ungrouping of the parent record takes several clicks</v>
      </c>
      <c r="D61" s="29" t="s">
        <v>280</v>
      </c>
      <c r="E61" s="30"/>
      <c r="F61" s="29" t="s">
        <v>32</v>
      </c>
      <c r="G61" s="29" t="s">
        <v>206</v>
      </c>
    </row>
    <row r="62" spans="1:7" ht="14.45" customHeight="1" x14ac:dyDescent="0.25">
      <c r="A62" s="20" t="str">
        <f>_xlfn.IFNA(VLOOKUP(F62, Components!$B$2:$D$201, 3, FALSE),"")</f>
        <v>XamDataPresenter</v>
      </c>
      <c r="B62" s="20" t="str">
        <f>IF(G62&gt;0,G62,"")</f>
        <v>Bug Fix</v>
      </c>
      <c r="C62" s="20" t="str">
        <f>IF(D62="","",IF(E62="",D62,IF(E62="N/A",D62,D62&amp;CHAR(10)&amp;CHAR(10)&amp;"Notes:"&amp;CHAR(10)&amp;E62)))</f>
        <v>Convert value error message is not friendly enough</v>
      </c>
      <c r="D62" s="29" t="s">
        <v>302</v>
      </c>
      <c r="E62" s="30"/>
      <c r="F62" s="29" t="s">
        <v>36</v>
      </c>
      <c r="G62" s="29" t="s">
        <v>206</v>
      </c>
    </row>
    <row r="63" spans="1:7" ht="14.45" customHeight="1" x14ac:dyDescent="0.25">
      <c r="A63" s="20" t="str">
        <f>_xlfn.IFNA(VLOOKUP(F63, Components!$B$2:$D$201, 3, FALSE),"")</f>
        <v>XamDataPresenter</v>
      </c>
      <c r="B63" s="20" t="str">
        <f>IF(G63&gt;0,G63,"")</f>
        <v>Bug Fix</v>
      </c>
      <c r="C63" s="20" t="str">
        <f>IF(D63="","",IF(E63="",D63,IF(E63="N/A",D63,D63&amp;CHAR(10)&amp;CHAR(10)&amp;"Notes:"&amp;CHAR(10)&amp;E63)))</f>
        <v>Dropdown of the combobox is not correctly positioned when the record coming into view</v>
      </c>
      <c r="D63" s="29" t="s">
        <v>367</v>
      </c>
      <c r="E63" s="30" t="s">
        <v>205</v>
      </c>
      <c r="F63" s="29" t="s">
        <v>33</v>
      </c>
      <c r="G63" s="29" t="s">
        <v>206</v>
      </c>
    </row>
    <row r="64" spans="1:7" ht="14.45" customHeight="1" x14ac:dyDescent="0.25">
      <c r="A64" s="20" t="str">
        <f>_xlfn.IFNA(VLOOKUP(F64, Components!$B$2:$D$201, 3, FALSE),"")</f>
        <v>XamDataPresenter</v>
      </c>
      <c r="B64" s="20" t="str">
        <f>IF(G64&gt;0,G64,"")</f>
        <v>Bug Fix</v>
      </c>
      <c r="C64" s="20" t="str">
        <f>IF(D64="","",IF(E64="",D64,IF(E64="N/A",D64,D64&amp;CHAR(10)&amp;CHAR(10)&amp;"Notes:"&amp;CHAR(10)&amp;E64)))</f>
        <v>Fields which have 'Browsable(false)' attribute are not exportable to Excel
Notes:
Fixed an issue with the DataPresenterExcelExporter in which fields with a Browsable(false) attribute were not being exported.</v>
      </c>
      <c r="D64" s="29" t="s">
        <v>297</v>
      </c>
      <c r="E64" s="30" t="s">
        <v>298</v>
      </c>
      <c r="F64" s="29" t="s">
        <v>34</v>
      </c>
      <c r="G64" s="29" t="s">
        <v>206</v>
      </c>
    </row>
    <row r="65" spans="1:7" ht="14.45" customHeight="1" x14ac:dyDescent="0.25">
      <c r="A65" s="20" t="str">
        <f>_xlfn.IFNA(VLOOKUP(F65, Components!$B$2:$D$201, 3, FALSE),"")</f>
        <v>XamDataPresenter</v>
      </c>
      <c r="B65" s="20" t="str">
        <f>IF(G65&gt;0,G65,"")</f>
        <v>Bug Fix</v>
      </c>
      <c r="C65" s="20" t="str">
        <f>IF(D65="","",IF(E65="",D65,IF(E65="N/A",D65,D65&amp;CHAR(10)&amp;CHAR(10)&amp;"Notes:"&amp;CHAR(10)&amp;E65)))</f>
        <v>Filter cell not wide enough for dropdown button when Field.Width is set to 'Auto'
Notes:
Fixed an issue by adding publc, read-only, inheritable, attached 'Selector' property on ComparisonOperatorSelector so that we could remove 'FindAncestor' bindings used to style the drop down button inside its template. Since FindAncestor bindings are asynchronous this caused the ComparisonOperatorSelector to return a desired size that was too narrow during initialization.</v>
      </c>
      <c r="D65" s="29" t="s">
        <v>299</v>
      </c>
      <c r="E65" s="30" t="s">
        <v>300</v>
      </c>
      <c r="F65" s="29" t="s">
        <v>35</v>
      </c>
      <c r="G65" s="29" t="s">
        <v>206</v>
      </c>
    </row>
    <row r="66" spans="1:7" ht="14.45" customHeight="1" x14ac:dyDescent="0.25">
      <c r="A66" s="20" t="str">
        <f>_xlfn.IFNA(VLOOKUP(F66, Components!$B$2:$D$201, 3, FALSE),"")</f>
        <v>XamDataPresenter</v>
      </c>
      <c r="B66" s="20" t="str">
        <f>IF(G66&gt;0,G66,"")</f>
        <v>Bug Fix</v>
      </c>
      <c r="C66" s="20" t="str">
        <f>IF(D66="","",IF(E66="",D66,IF(E66="N/A",D66,D66&amp;CHAR(10)&amp;CHAR(10)&amp;"Notes:"&amp;CHAR(10)&amp;E66)))</f>
        <v>Filter items are not correct when DateTime source value is edited as string</v>
      </c>
      <c r="D66" s="29" t="s">
        <v>369</v>
      </c>
      <c r="E66" s="30" t="s">
        <v>205</v>
      </c>
      <c r="F66" s="29" t="s">
        <v>33</v>
      </c>
      <c r="G66" s="29" t="s">
        <v>206</v>
      </c>
    </row>
    <row r="67" spans="1:7" ht="14.45" customHeight="1" x14ac:dyDescent="0.25">
      <c r="A67" s="20" t="str">
        <f>_xlfn.IFNA(VLOOKUP(F67, Components!$B$2:$D$201, 3, FALSE),"")</f>
        <v>XamDataPresenter</v>
      </c>
      <c r="B67" s="20" t="str">
        <f>IF(G67&gt;0,G67,"")</f>
        <v>Bug Fix</v>
      </c>
      <c r="C67" s="20" t="str">
        <f>IF(D67="","",IF(E67="",D67,IF(E67="N/A",D67,D67&amp;CHAR(10)&amp;CHAR(10)&amp;"Notes:"&amp;CHAR(10)&amp;E67)))</f>
        <v>Filtering UnboundField and then changing value of filtered out record does not filter in the record</v>
      </c>
      <c r="D67" s="29" t="s">
        <v>301</v>
      </c>
      <c r="E67" s="30" t="s">
        <v>205</v>
      </c>
      <c r="F67" s="29" t="s">
        <v>36</v>
      </c>
      <c r="G67" s="29" t="s">
        <v>206</v>
      </c>
    </row>
    <row r="68" spans="1:7" ht="14.45" customHeight="1" x14ac:dyDescent="0.25">
      <c r="A68" s="20" t="str">
        <f>_xlfn.IFNA(VLOOKUP(F68, Components!$B$2:$D$201, 3, FALSE),"")</f>
        <v>XamDataPresenter</v>
      </c>
      <c r="B68" s="20" t="str">
        <f>IF(G68&gt;0,G68,"")</f>
        <v>Bug Fix</v>
      </c>
      <c r="C68" s="20" t="str">
        <f>IF(D68="","",IF(E68="",D68,IF(E68="N/A",D68,D68&amp;CHAR(10)&amp;CHAR(10)&amp;"Notes:"&amp;CHAR(10)&amp;E68)))</f>
        <v>First visible row resizing when AutoFitMode = ExtendLastField and Text Wrapping is enabled</v>
      </c>
      <c r="D68" s="29" t="s">
        <v>288</v>
      </c>
      <c r="E68" s="30" t="s">
        <v>205</v>
      </c>
      <c r="F68" s="29" t="s">
        <v>33</v>
      </c>
      <c r="G68" s="29" t="s">
        <v>206</v>
      </c>
    </row>
    <row r="69" spans="1:7" ht="14.45" customHeight="1" x14ac:dyDescent="0.25">
      <c r="A69" s="20" t="str">
        <f>_xlfn.IFNA(VLOOKUP(F69, Components!$B$2:$D$201, 3, FALSE),"")</f>
        <v>XamDataPresenter</v>
      </c>
      <c r="B69" s="20" t="str">
        <f>IF(G69&gt;0,G69,"")</f>
        <v>Bug Fix</v>
      </c>
      <c r="C69" s="20" t="str">
        <f>IF(D69="","",IF(E69="",D69,IF(E69="N/A",D69,D69&amp;CHAR(10)&amp;CHAR(10)&amp;"Notes:"&amp;CHAR(10)&amp;E69)))</f>
        <v>ForegroundStyle for CellValuePresenter does not work on a date column if IGTheme is applied to the grid.</v>
      </c>
      <c r="D69" s="29" t="s">
        <v>366</v>
      </c>
      <c r="E69" s="30" t="s">
        <v>205</v>
      </c>
      <c r="F69" s="29" t="s">
        <v>33</v>
      </c>
      <c r="G69" s="29" t="s">
        <v>206</v>
      </c>
    </row>
    <row r="70" spans="1:7" ht="14.45" customHeight="1" x14ac:dyDescent="0.25">
      <c r="A70" s="20" t="str">
        <f>_xlfn.IFNA(VLOOKUP(F70, Components!$B$2:$D$201, 3, FALSE),"")</f>
        <v>XamDataPresenter</v>
      </c>
      <c r="B70" s="20" t="str">
        <f>IF(G70&gt;0,G70,"")</f>
        <v>Improvement</v>
      </c>
      <c r="C70" s="20" t="str">
        <f>IF(D70="","",IF(E70="",D70,IF(E70="N/A",D70,D70&amp;CHAR(10)&amp;CHAR(10)&amp;"Notes:"&amp;CHAR(10)&amp;E70)))</f>
        <v>GroupBy performance
Notes:
Optimized logic to more efficiently process scenarios with a large number of fields when filtering is enabled and grouping is performed.</v>
      </c>
      <c r="D70" s="29" t="s">
        <v>293</v>
      </c>
      <c r="E70" s="30" t="s">
        <v>294</v>
      </c>
      <c r="F70" s="29" t="s">
        <v>33</v>
      </c>
      <c r="G70" s="29" t="s">
        <v>243</v>
      </c>
    </row>
    <row r="71" spans="1:7" ht="14.45" customHeight="1" x14ac:dyDescent="0.25">
      <c r="A71" s="20" t="str">
        <f>_xlfn.IFNA(VLOOKUP(F71, Components!$B$2:$D$201, 3, FALSE),"")</f>
        <v>XamDataPresenter</v>
      </c>
      <c r="B71" s="20" t="str">
        <f>IF(G71&gt;0,G71,"")</f>
        <v>Improvement</v>
      </c>
      <c r="C71" s="20" t="str">
        <f>IF(D71="","",IF(E71="",D71,IF(E71="N/A",D71,D71&amp;CHAR(10)&amp;CHAR(10)&amp;"Notes:"&amp;CHAR(10)&amp;E71)))</f>
        <v>Inconsistent Filtering On # Symbol With Excel Style Filtering
Notes:
Fixed an issue by adding a new property, ExcelStyleFilterSearchOperator, was added to the FieldSettings class to allow controlling how the text entered into the search textbox of the Excel style filter menu is used to filter the list of items in the tree control within the menu. By default it will continue to perform a like operation where one may enter wildcards such as ?, * or #.</v>
      </c>
      <c r="D71" s="29" t="s">
        <v>281</v>
      </c>
      <c r="E71" s="30" t="s">
        <v>282</v>
      </c>
      <c r="F71" s="29" t="s">
        <v>33</v>
      </c>
      <c r="G71" s="29" t="s">
        <v>243</v>
      </c>
    </row>
    <row r="72" spans="1:7" ht="14.45" customHeight="1" x14ac:dyDescent="0.25">
      <c r="A72" s="20" t="str">
        <f>_xlfn.IFNA(VLOOKUP(F72, Components!$B$2:$D$201, 3, FALSE),"")</f>
        <v>XamDataPresenter</v>
      </c>
      <c r="B72" s="20" t="str">
        <f>IF(G72&gt;0,G72,"")</f>
        <v>Bug Fix</v>
      </c>
      <c r="C72" s="20" t="str">
        <f>IF(D72="","",IF(E72="",D72,IF(E72="N/A",D72,D72&amp;CHAR(10)&amp;CHAR(10)&amp;"Notes:"&amp;CHAR(10)&amp;E72)))</f>
        <v>Index out of Range Exception is thrown when trying to re-add a Field and AllowRecordFiltering is set to true.</v>
      </c>
      <c r="D72" s="29" t="s">
        <v>370</v>
      </c>
      <c r="E72" s="30" t="s">
        <v>205</v>
      </c>
      <c r="F72" s="29" t="s">
        <v>33</v>
      </c>
      <c r="G72" s="29" t="s">
        <v>206</v>
      </c>
    </row>
    <row r="73" spans="1:7" ht="14.45" customHeight="1" x14ac:dyDescent="0.25">
      <c r="A73" s="20" t="str">
        <f>_xlfn.IFNA(VLOOKUP(F73, Components!$B$2:$D$201, 3, FALSE),"")</f>
        <v>XamDataPresenter</v>
      </c>
      <c r="B73" s="20" t="str">
        <f>IF(G73&gt;0,G73,"")</f>
        <v>Bug Fix</v>
      </c>
      <c r="C73" s="20" t="str">
        <f>IF(D73="","",IF(E73="",D73,IF(E73="N/A",D73,D73&amp;CHAR(10)&amp;CHAR(10)&amp;"Notes:"&amp;CHAR(10)&amp;E73)))</f>
        <v>Multi Cell/Row selection lost when mouse dragged over GroupByRecord</v>
      </c>
      <c r="D73" s="29" t="s">
        <v>287</v>
      </c>
      <c r="E73" s="30" t="s">
        <v>205</v>
      </c>
      <c r="F73" s="29" t="s">
        <v>33</v>
      </c>
      <c r="G73" s="29" t="s">
        <v>206</v>
      </c>
    </row>
    <row r="74" spans="1:7" ht="14.45" customHeight="1" x14ac:dyDescent="0.25">
      <c r="A74" s="20" t="str">
        <f>_xlfn.IFNA(VLOOKUP(F74, Components!$B$2:$D$201, 3, FALSE),"")</f>
        <v>XamDataPresenter</v>
      </c>
      <c r="B74" s="20" t="str">
        <f>IF(G74&gt;0,G74,"")</f>
        <v>Bug Fix</v>
      </c>
      <c r="C74" s="20" t="str">
        <f>IF(D74="","",IF(E74="",D74,IF(E74="N/A",D74,D74&amp;CHAR(10)&amp;CHAR(10)&amp;"Notes:"&amp;CHAR(10)&amp;E74)))</f>
        <v>Null Reference Exception occurs in ShouldIncludeHeaderPeer getter property of ListAutomationPeerHelper</v>
      </c>
      <c r="D74" s="29" t="s">
        <v>404</v>
      </c>
      <c r="E74" s="30" t="s">
        <v>205</v>
      </c>
      <c r="F74" s="29" t="s">
        <v>31</v>
      </c>
      <c r="G74" s="29" t="s">
        <v>206</v>
      </c>
    </row>
    <row r="75" spans="1:7" ht="14.45" customHeight="1" x14ac:dyDescent="0.25">
      <c r="A75" s="20" t="str">
        <f>_xlfn.IFNA(VLOOKUP(F75, Components!$B$2:$D$201, 3, FALSE),"")</f>
        <v>XamDataPresenter</v>
      </c>
      <c r="B75" s="20" t="str">
        <f>IF(G75&gt;0,G75,"")</f>
        <v>Bug Fix</v>
      </c>
      <c r="C75" s="20" t="str">
        <f>IF(D75="","",IF(E75="",D75,IF(E75="N/A",D75,D75&amp;CHAR(10)&amp;CHAR(10)&amp;"Notes:"&amp;CHAR(10)&amp;E75)))</f>
        <v>Some of the rows selected by dragging the row selector can’t get an appearance of selected row if RecordContainerGenerationMode is set Virtualize.</v>
      </c>
      <c r="D75" s="29" t="s">
        <v>292</v>
      </c>
      <c r="E75" s="30" t="s">
        <v>205</v>
      </c>
      <c r="F75" s="29" t="s">
        <v>33</v>
      </c>
      <c r="G75" s="29" t="s">
        <v>206</v>
      </c>
    </row>
    <row r="76" spans="1:7" ht="14.45" customHeight="1" x14ac:dyDescent="0.25">
      <c r="A76" s="20" t="str">
        <f>_xlfn.IFNA(VLOOKUP(F76, Components!$B$2:$D$201, 3, FALSE),"")</f>
        <v>XamDataPresenter</v>
      </c>
      <c r="B76" s="20" t="str">
        <f>IF(G76&gt;0,G76,"")</f>
        <v>Bug Fix</v>
      </c>
      <c r="C76" s="20" t="str">
        <f>IF(D76="","",IF(E76="",D76,IF(E76="N/A",D76,D76&amp;CHAR(10)&amp;CHAR(10)&amp;"Notes:"&amp;CHAR(10)&amp;E76)))</f>
        <v>Tabbing to next cell in row causes skipped cells when manually arranging Fields</v>
      </c>
      <c r="D76" s="29" t="s">
        <v>283</v>
      </c>
      <c r="E76" s="30" t="s">
        <v>205</v>
      </c>
      <c r="F76" s="29" t="s">
        <v>33</v>
      </c>
      <c r="G76" s="29" t="s">
        <v>206</v>
      </c>
    </row>
    <row r="77" spans="1:7" ht="14.45" customHeight="1" x14ac:dyDescent="0.25">
      <c r="A77" s="20" t="str">
        <f>_xlfn.IFNA(VLOOKUP(F77, Components!$B$2:$D$201, 3, FALSE),"")</f>
        <v>XamDataPresenter</v>
      </c>
      <c r="B77" s="20" t="str">
        <f>IF(G77&gt;0,G77,"")</f>
        <v>Bug Fix</v>
      </c>
      <c r="C77" s="20" t="str">
        <f>IF(D77="","",IF(E77="",D77,IF(E77="N/A",D77,D77&amp;CHAR(10)&amp;CHAR(10)&amp;"Notes:"&amp;CHAR(10)&amp;E77)))</f>
        <v>TargetInvocationException is thrown cancelling the adding of a new record when using IBindingList collection</v>
      </c>
      <c r="D77" s="29" t="s">
        <v>286</v>
      </c>
      <c r="E77" s="30" t="s">
        <v>205</v>
      </c>
      <c r="F77" s="29" t="s">
        <v>33</v>
      </c>
      <c r="G77" s="29" t="s">
        <v>206</v>
      </c>
    </row>
    <row r="78" spans="1:7" ht="14.45" customHeight="1" x14ac:dyDescent="0.25">
      <c r="A78" s="20" t="str">
        <f>_xlfn.IFNA(VLOOKUP(F78, Components!$B$2:$D$201, 3, FALSE),"")</f>
        <v>XamDataPresenter</v>
      </c>
      <c r="B78" s="20" t="str">
        <f>IF(G78&gt;0,G78,"")</f>
        <v>Bug Fix</v>
      </c>
      <c r="C78" s="20" t="str">
        <f>IF(D78="","",IF(E78="",D78,IF(E78="N/A",D78,D78&amp;CHAR(10)&amp;CHAR(10)&amp;"Notes:"&amp;CHAR(10)&amp;E78)))</f>
        <v>The application is hanging when using semaphore
Notes:
Fixed an issue with the DataPresenterExcelExporter where it would asynchronously save the workbook file when using the synchronous Export method.</v>
      </c>
      <c r="D78" s="29" t="s">
        <v>295</v>
      </c>
      <c r="E78" s="30" t="s">
        <v>296</v>
      </c>
      <c r="F78" s="29" t="s">
        <v>34</v>
      </c>
      <c r="G78" s="29" t="s">
        <v>206</v>
      </c>
    </row>
    <row r="79" spans="1:7" ht="14.45" customHeight="1" x14ac:dyDescent="0.25">
      <c r="A79" s="20" t="str">
        <f>_xlfn.IFNA(VLOOKUP(F79, Components!$B$2:$D$201, 3, FALSE),"")</f>
        <v>XamDataPresenter</v>
      </c>
      <c r="B79" s="20" t="str">
        <f>IF(G79&gt;0,G79,"")</f>
        <v>Bug Fix</v>
      </c>
      <c r="C79" s="20" t="str">
        <f>IF(D79="","",IF(E79="",D79,IF(E79="N/A",D79,D79&amp;CHAR(10)&amp;CHAR(10)&amp;"Notes:"&amp;CHAR(10)&amp;E79)))</f>
        <v>Two group records are scrolled when SelectionTypeRecord is set to single and partially visible record from the bottom which is not the last one is selected.</v>
      </c>
      <c r="D79" s="29" t="s">
        <v>279</v>
      </c>
      <c r="E79" s="30" t="s">
        <v>205</v>
      </c>
      <c r="F79" s="29" t="s">
        <v>31</v>
      </c>
      <c r="G79" s="29" t="s">
        <v>206</v>
      </c>
    </row>
    <row r="80" spans="1:7" ht="14.45" customHeight="1" x14ac:dyDescent="0.25">
      <c r="A80" s="20" t="str">
        <f>_xlfn.IFNA(VLOOKUP(F80, Components!$B$2:$D$201, 3, FALSE),"")</f>
        <v>XamDataPresenter</v>
      </c>
      <c r="B80" s="20" t="str">
        <f>IF(G80&gt;0,G80,"")</f>
        <v>Bug Fix</v>
      </c>
      <c r="C80" s="20" t="str">
        <f>IF(D80="","",IF(E80="",D80,IF(E80="N/A",D80,D80&amp;CHAR(10)&amp;CHAR(10)&amp;"Notes:"&amp;CHAR(10)&amp;E80)))</f>
        <v>Typing in filter when filter is dropped down deletes input when there are similar entries.</v>
      </c>
      <c r="D80" s="29" t="s">
        <v>289</v>
      </c>
      <c r="E80" s="30" t="s">
        <v>205</v>
      </c>
      <c r="F80" s="29" t="s">
        <v>33</v>
      </c>
      <c r="G80" s="29" t="s">
        <v>206</v>
      </c>
    </row>
    <row r="81" spans="1:7" ht="14.45" customHeight="1" x14ac:dyDescent="0.25">
      <c r="A81" s="20" t="str">
        <f>_xlfn.IFNA(VLOOKUP(F81, Components!$B$2:$D$201, 3, FALSE),"")</f>
        <v>XamDataPresenter</v>
      </c>
      <c r="B81" s="20" t="str">
        <f>IF(G81&gt;0,G81,"")</f>
        <v>Bug Fix</v>
      </c>
      <c r="C81" s="20" t="str">
        <f>IF(D81="","",IF(E81="",D81,IF(E81="N/A",D81,D81&amp;CHAR(10)&amp;CHAR(10)&amp;"Notes:"&amp;CHAR(10)&amp;E81)))</f>
        <v>Value which is bigger than 9.9e+27f is not displayed
Notes:
Very large values now display in scientific notation but when the user enters edit mode the value will still be null because the XamNumericEditor does not support scientific notation. 
In this scenario it is best to use a XamTextEditor instead of a XamNumericEditor inside the CellValuePresenter.
This can be specified in a couple of ways. Off the FieldSettings object you can set the 'EditAsType' property to String or register a default editor for floats in code, e.g.:
ValueEditor.RegisterDefaultEditorForType(typeof(float), typeof(XamTextEditor), true);
or
xmlns:sys="clr-namespace:System;assembly=mscorlib"
...
&lt;igWPF:XamDataGrid x:Name="xamDataGrid1"&gt;
&lt;igWPF:XamDataGrid.FieldLayouts&gt;
&lt;igWPF:FieldLayout&gt;
&lt;igWPF:FieldLayout.Fields&gt;
&lt;igWPF:Field Name="Marks"&gt;
&lt;igWPF:Field.Settings&gt;
&lt;igWPF:FieldSettings EditAsType="{x:Type sys:String}"/&gt;
&lt;/igWPF:Field.Settings&gt;
&lt;/igWPF:Field&gt;
&lt;/igWPF:FieldLayout.Fields&gt;
&lt;/igWPF:FieldLayout&gt;
&lt;/igWPF:XamDataGrid.FieldLayouts&gt;
&lt;/igWPF:XamDataGrid&gt;</v>
      </c>
      <c r="D81" s="29" t="s">
        <v>284</v>
      </c>
      <c r="E81" s="31" t="s">
        <v>285</v>
      </c>
      <c r="F81" s="29" t="s">
        <v>33</v>
      </c>
      <c r="G81" s="29" t="s">
        <v>206</v>
      </c>
    </row>
    <row r="82" spans="1:7" ht="14.45" customHeight="1" x14ac:dyDescent="0.25">
      <c r="A82" s="20" t="str">
        <f>_xlfn.IFNA(VLOOKUP(F82, Components!$B$2:$D$201, 3, FALSE),"")</f>
        <v>XamDataPresenter</v>
      </c>
      <c r="B82" s="20" t="str">
        <f>IF(G82&gt;0,G82,"")</f>
        <v>Bug Fix</v>
      </c>
      <c r="C82" s="20" t="str">
        <f>IF(D82="","",IF(E82="",D82,IF(E82="N/A",D82,D82&amp;CHAR(10)&amp;CHAR(10)&amp;"Notes:"&amp;CHAR(10)&amp;E82)))</f>
        <v>Vertical grid lines not aligned with column header dividers in Office2010 theme.</v>
      </c>
      <c r="D82" s="29" t="s">
        <v>290</v>
      </c>
      <c r="E82" s="30" t="s">
        <v>205</v>
      </c>
      <c r="F82" s="29" t="s">
        <v>33</v>
      </c>
      <c r="G82" s="29" t="s">
        <v>206</v>
      </c>
    </row>
    <row r="83" spans="1:7" ht="14.45" customHeight="1" x14ac:dyDescent="0.25">
      <c r="A83" s="20" t="str">
        <f>_xlfn.IFNA(VLOOKUP(F83, Components!$B$2:$D$201, 3, FALSE),"")</f>
        <v>XamDataTree</v>
      </c>
      <c r="B83" s="20" t="str">
        <f>IF(G83&gt;0,G83,"")</f>
        <v>Bug Fix</v>
      </c>
      <c r="C83" s="20" t="str">
        <f>IF(D83="","",IF(E83="",D83,IF(E83="N/A",D83,D83&amp;CHAR(10)&amp;CHAR(10)&amp;"Notes:"&amp;CHAR(10)&amp;E83)))</f>
        <v>Application hangs after changing content to XamDataTree</v>
      </c>
      <c r="D83" s="29" t="s">
        <v>252</v>
      </c>
      <c r="E83" s="30" t="s">
        <v>205</v>
      </c>
      <c r="F83" s="29" t="s">
        <v>24</v>
      </c>
      <c r="G83" s="29" t="s">
        <v>206</v>
      </c>
    </row>
    <row r="84" spans="1:7" ht="14.45" customHeight="1" x14ac:dyDescent="0.25">
      <c r="A84" s="20" t="str">
        <f>_xlfn.IFNA(VLOOKUP(F84, Components!$B$2:$D$201, 3, FALSE),"")</f>
        <v>XamDataTree</v>
      </c>
      <c r="B84" s="20" t="str">
        <f>IF(G84&gt;0,G84,"")</f>
        <v>Bug Fix</v>
      </c>
      <c r="C84" s="20" t="str">
        <f>IF(D84="","",IF(E84="",D84,IF(E84="N/A",D84,D84&amp;CHAR(10)&amp;CHAR(10)&amp;"Notes:"&amp;CHAR(10)&amp;E84)))</f>
        <v>Keyboard navigation should skip the collapsed nodes</v>
      </c>
      <c r="D84" s="29" t="s">
        <v>253</v>
      </c>
      <c r="E84" s="30" t="s">
        <v>205</v>
      </c>
      <c r="F84" s="29" t="s">
        <v>24</v>
      </c>
      <c r="G84" s="29" t="s">
        <v>206</v>
      </c>
    </row>
    <row r="85" spans="1:7" ht="14.45" customHeight="1" x14ac:dyDescent="0.25">
      <c r="A85" s="20" t="str">
        <f>_xlfn.IFNA(VLOOKUP(F85, Components!$B$2:$D$201, 3, FALSE),"")</f>
        <v>XamDataTree</v>
      </c>
      <c r="B85" s="20" t="str">
        <f>IF(G85&gt;0,G85,"")</f>
        <v>Bug Fix</v>
      </c>
      <c r="C85" s="20" t="str">
        <f>IF(D85="","",IF(E85="",D85,IF(E85="N/A",D85,D85&amp;CHAR(10)&amp;CHAR(10)&amp;"Notes:"&amp;CHAR(10)&amp;E85)))</f>
        <v>Null Reference Exception is thrown when you double click on a Node.</v>
      </c>
      <c r="D85" s="29" t="s">
        <v>361</v>
      </c>
      <c r="E85" s="30" t="s">
        <v>205</v>
      </c>
      <c r="F85" s="29" t="s">
        <v>24</v>
      </c>
      <c r="G85" s="29" t="s">
        <v>206</v>
      </c>
    </row>
    <row r="86" spans="1:7" ht="14.45" customHeight="1" x14ac:dyDescent="0.25">
      <c r="A86" s="20" t="str">
        <f>_xlfn.IFNA(VLOOKUP(F86, Components!$B$2:$D$201, 3, FALSE),"")</f>
        <v>XamDialogWindow</v>
      </c>
      <c r="B86" s="20" t="str">
        <f>IF(G86&gt;0,G86,"")</f>
        <v>Bug Fix</v>
      </c>
      <c r="C86" s="20" t="str">
        <f>IF(D86="","",IF(E86="",D86,IF(E86="N/A",D86,D86&amp;CHAR(10)&amp;CHAR(10)&amp;"Notes:"&amp;CHAR(10)&amp;E86)))</f>
        <v>Window size is not set properly when HeaderIconVisibility is set to Hidden or Collapsed in XAML</v>
      </c>
      <c r="D86" s="29" t="s">
        <v>360</v>
      </c>
      <c r="E86" s="30" t="s">
        <v>205</v>
      </c>
      <c r="F86" s="29" t="s">
        <v>23</v>
      </c>
      <c r="G86" s="29" t="s">
        <v>206</v>
      </c>
    </row>
    <row r="87" spans="1:7" ht="14.45" customHeight="1" x14ac:dyDescent="0.25">
      <c r="A87" s="20" t="str">
        <f>_xlfn.IFNA(VLOOKUP(F87, Components!$B$2:$D$201, 3, FALSE),"")</f>
        <v>XamDialogWindow</v>
      </c>
      <c r="B87" s="20" t="str">
        <f>IF(G87&gt;0,G87,"")</f>
        <v>Bug Fix</v>
      </c>
      <c r="C87" s="20" t="str">
        <f>IF(D87="","",IF(E87="",D87,IF(E87="N/A",D87,D87&amp;CHAR(10)&amp;CHAR(10)&amp;"Notes:"&amp;CHAR(10)&amp;E87)))</f>
        <v>XamDialogWindow does not open correctly after closed in MinimizedPanel</v>
      </c>
      <c r="D87" s="29" t="s">
        <v>251</v>
      </c>
      <c r="E87" s="30" t="s">
        <v>205</v>
      </c>
      <c r="F87" s="29" t="s">
        <v>23</v>
      </c>
      <c r="G87" s="29" t="s">
        <v>206</v>
      </c>
    </row>
    <row r="88" spans="1:7" ht="14.45" customHeight="1" x14ac:dyDescent="0.25">
      <c r="A88" s="20" t="str">
        <f>_xlfn.IFNA(VLOOKUP(F88, Components!$B$2:$D$201, 3, FALSE),"")</f>
        <v>XamDockManager</v>
      </c>
      <c r="B88" s="20" t="str">
        <f>IF(G88&gt;0,G88,"")</f>
        <v>Bug Fix</v>
      </c>
      <c r="C88" s="20" t="str">
        <f>IF(D88="","",IF(E88="",D88,IF(E88="N/A",D88,D88&amp;CHAR(10)&amp;CHAR(10)&amp;"Notes:"&amp;CHAR(10)&amp;E88)))</f>
        <v>A ToolWindow may be closed while it is being shown if a COM call is made during the Show.</v>
      </c>
      <c r="D88" s="29" t="s">
        <v>304</v>
      </c>
      <c r="E88" s="30" t="s">
        <v>205</v>
      </c>
      <c r="F88" s="29" t="s">
        <v>37</v>
      </c>
      <c r="G88" s="29" t="s">
        <v>206</v>
      </c>
    </row>
    <row r="89" spans="1:7" ht="14.45" customHeight="1" x14ac:dyDescent="0.25">
      <c r="A89" s="20" t="str">
        <f>_xlfn.IFNA(VLOOKUP(F89, Components!$B$2:$D$201, 3, FALSE),"")</f>
        <v>XamDockManager</v>
      </c>
      <c r="B89" s="20" t="str">
        <f>IF(G89&gt;0,G89,"")</f>
        <v>Bug Fix</v>
      </c>
      <c r="C89" s="20" t="str">
        <f>IF(D89="","",IF(E89="",D89,IF(E89="N/A",D89,D89&amp;CHAR(10)&amp;CHAR(10)&amp;"Notes:"&amp;CHAR(10)&amp;E89)))</f>
        <v>Binding Expression path errors are thrown when applying MetroDark Theme</v>
      </c>
      <c r="D89" s="29" t="s">
        <v>371</v>
      </c>
      <c r="E89" s="30" t="s">
        <v>205</v>
      </c>
      <c r="F89" s="29" t="s">
        <v>37</v>
      </c>
      <c r="G89" s="29" t="s">
        <v>206</v>
      </c>
    </row>
    <row r="90" spans="1:7" ht="14.45" customHeight="1" x14ac:dyDescent="0.25">
      <c r="A90" s="20" t="str">
        <f>_xlfn.IFNA(VLOOKUP(F90, Components!$B$2:$D$201, 3, FALSE),"")</f>
        <v>XamDockManager</v>
      </c>
      <c r="B90" s="20" t="str">
        <f>IF(G90&gt;0,G90,"")</f>
        <v>Bug Fix</v>
      </c>
      <c r="C90" s="20" t="str">
        <f>IF(D90="","",IF(E90="",D90,IF(E90="N/A",D90,D90&amp;CHAR(10)&amp;CHAR(10)&amp;"Notes:"&amp;CHAR(10)&amp;E90)))</f>
        <v>ContentPane is cropped when there is a WindowsFormsHost inside it.</v>
      </c>
      <c r="D90" s="29" t="s">
        <v>303</v>
      </c>
      <c r="E90" s="30" t="s">
        <v>205</v>
      </c>
      <c r="F90" s="29" t="s">
        <v>37</v>
      </c>
      <c r="G90" s="29" t="s">
        <v>206</v>
      </c>
    </row>
    <row r="91" spans="1:7" ht="14.45" customHeight="1" x14ac:dyDescent="0.25">
      <c r="A91" s="20" t="str">
        <f>_xlfn.IFNA(VLOOKUP(F91, Components!$B$2:$D$201, 3, FALSE),"")</f>
        <v>XamFormulaEditor</v>
      </c>
      <c r="B91" s="20" t="str">
        <f>IF(G91&gt;0,G91,"")</f>
        <v>Bug Fix</v>
      </c>
      <c r="C91" s="20" t="str">
        <f>IF(D91="","",IF(E91="",D91,IF(E91="N/A",D91,D91&amp;CHAR(10)&amp;CHAR(10)&amp;"Notes:"&amp;CHAR(10)&amp;E91)))</f>
        <v>Error in the Output when the editor dialog is opened
Notes:
Fixed some binding errors that occur when first showing the FormulaEditorDialog. They are now binding warnings.</v>
      </c>
      <c r="D91" s="29" t="s">
        <v>334</v>
      </c>
      <c r="E91" s="30" t="s">
        <v>335</v>
      </c>
      <c r="F91" s="29" t="s">
        <v>3</v>
      </c>
      <c r="G91" s="29" t="s">
        <v>206</v>
      </c>
    </row>
    <row r="92" spans="1:7" ht="14.45" customHeight="1" x14ac:dyDescent="0.25">
      <c r="A92" s="20" t="str">
        <f>_xlfn.IFNA(VLOOKUP(F92, Components!$B$2:$D$201, 3, FALSE),"")</f>
        <v>XamGantt</v>
      </c>
      <c r="B92" s="20" t="str">
        <f>IF(G92&gt;0,G92,"")</f>
        <v>Bug Fix</v>
      </c>
      <c r="C92" s="20" t="str">
        <f>IF(D92="","",IF(E92="",D92,IF(E92="N/A",D92,D92&amp;CHAR(10)&amp;CHAR(10)&amp;"Notes:"&amp;CHAR(10)&amp;E92)))</f>
        <v>Switching between timescales moves to beginning of last displayed left-most date value.</v>
      </c>
      <c r="D92" s="29" t="s">
        <v>265</v>
      </c>
      <c r="E92" s="30" t="s">
        <v>205</v>
      </c>
      <c r="F92" s="29" t="s">
        <v>20</v>
      </c>
      <c r="G92" s="29" t="s">
        <v>206</v>
      </c>
    </row>
    <row r="93" spans="1:7" ht="14.45" customHeight="1" x14ac:dyDescent="0.25">
      <c r="A93" s="20" t="str">
        <f>_xlfn.IFNA(VLOOKUP(F93, Components!$B$2:$D$201, 3, FALSE),"")</f>
        <v>XamGantt</v>
      </c>
      <c r="B93" s="20" t="str">
        <f>IF(G93&gt;0,G93,"")</f>
        <v>Improvement</v>
      </c>
      <c r="C93" s="20" t="str">
        <f>IF(D93="","",IF(E93="",D93,IF(E93="N/A",D93,D93&amp;CHAR(10)&amp;CHAR(10)&amp;"Notes:"&amp;CHAR(10)&amp;E93)))</f>
        <v>Width of the grid and chart sections should be available without retemplating the xamGantt.
Notes:
Fixed an issue by adding GridWidth and ChartWidth properties, of type GridLength, to the xamGantt so one can get/set the width of the sections. The default xaml has been updated to two-way bind the Width of the corresponding ColumnDefinition in the template of the xamGantt.</v>
      </c>
      <c r="D93" s="29" t="s">
        <v>356</v>
      </c>
      <c r="E93" s="30" t="s">
        <v>242</v>
      </c>
      <c r="F93" s="29" t="s">
        <v>20</v>
      </c>
      <c r="G93" s="29" t="s">
        <v>243</v>
      </c>
    </row>
    <row r="94" spans="1:7" ht="14.45" customHeight="1" x14ac:dyDescent="0.25">
      <c r="A94" s="20" t="str">
        <f>_xlfn.IFNA(VLOOKUP(F94, Components!$B$2:$D$201, 3, FALSE),"")</f>
        <v>XamGrid</v>
      </c>
      <c r="B94" s="20" t="str">
        <f>IF(G94&gt;0,G94,"")</f>
        <v>Bug Fix</v>
      </c>
      <c r="C94" s="20" t="str">
        <f>IF(D94="","",IF(E94="",D94,IF(E94="N/A",D94,D94&amp;CHAR(10)&amp;CHAR(10)&amp;"Notes:"&amp;CHAR(10)&amp;E94)))</f>
        <v>Cannot add Rows, when there are no Rows in the bounded DataTable</v>
      </c>
      <c r="D94" s="29" t="s">
        <v>272</v>
      </c>
      <c r="E94" s="30" t="s">
        <v>205</v>
      </c>
      <c r="F94" s="29" t="s">
        <v>22</v>
      </c>
      <c r="G94" s="29" t="s">
        <v>206</v>
      </c>
    </row>
    <row r="95" spans="1:7" ht="14.45" customHeight="1" x14ac:dyDescent="0.25">
      <c r="A95" s="20" t="str">
        <f>_xlfn.IFNA(VLOOKUP(F95, Components!$B$2:$D$201, 3, FALSE),"")</f>
        <v>XamGrid</v>
      </c>
      <c r="B95" s="20" t="str">
        <f>IF(G95&gt;0,G95,"")</f>
        <v>Bug Fix</v>
      </c>
      <c r="C95" s="20" t="str">
        <f>IF(D95="","",IF(E95="",D95,IF(E95="N/A",D95,D95&amp;CHAR(10)&amp;CHAR(10)&amp;"Notes:"&amp;CHAR(10)&amp;E95)))</f>
        <v>Cannot group column when window size increased while inside ViewBox.</v>
      </c>
      <c r="D95" s="29" t="s">
        <v>250</v>
      </c>
      <c r="E95" s="30" t="s">
        <v>205</v>
      </c>
      <c r="F95" s="29" t="s">
        <v>22</v>
      </c>
      <c r="G95" s="29" t="s">
        <v>206</v>
      </c>
    </row>
    <row r="96" spans="1:7" ht="14.45" customHeight="1" x14ac:dyDescent="0.25">
      <c r="A96" s="20" t="str">
        <f>_xlfn.IFNA(VLOOKUP(F96, Components!$B$2:$D$201, 3, FALSE),"")</f>
        <v>XamGrid</v>
      </c>
      <c r="B96" s="20" t="str">
        <f>IF(G96&gt;0,G96,"")</f>
        <v>Bug Fix</v>
      </c>
      <c r="C96" s="20" t="str">
        <f>IF(D96="","",IF(E96="",D96,IF(E96="N/A",D96,D96&amp;CHAR(10)&amp;CHAR(10)&amp;"Notes:"&amp;CHAR(10)&amp;E96)))</f>
        <v>Checkbox in filter menu does not reflect the filter result</v>
      </c>
      <c r="D96" s="29" t="s">
        <v>271</v>
      </c>
      <c r="E96" s="30" t="s">
        <v>205</v>
      </c>
      <c r="F96" s="29" t="s">
        <v>22</v>
      </c>
      <c r="G96" s="29" t="s">
        <v>206</v>
      </c>
    </row>
    <row r="97" spans="1:7" ht="14.45" customHeight="1" x14ac:dyDescent="0.25">
      <c r="A97" s="20" t="str">
        <f>_xlfn.IFNA(VLOOKUP(F97, Components!$B$2:$D$201, 3, FALSE),"")</f>
        <v>XamGrid</v>
      </c>
      <c r="B97" s="20" t="str">
        <f>IF(G97&gt;0,G97,"")</f>
        <v>Bug Fix</v>
      </c>
      <c r="C97" s="20" t="str">
        <f>IF(D97="","",IF(E97="",D97,IF(E97="N/A",D97,D97&amp;CHAR(10)&amp;CHAR(10)&amp;"Notes:"&amp;CHAR(10)&amp;E97)))</f>
        <v>ComboBoxColumn doesn't show selected value, when EditorDisplayBehavior is set to EditMode</v>
      </c>
      <c r="D97" s="29" t="s">
        <v>248</v>
      </c>
      <c r="E97" s="30" t="s">
        <v>205</v>
      </c>
      <c r="F97" s="29" t="s">
        <v>22</v>
      </c>
      <c r="G97" s="29" t="s">
        <v>206</v>
      </c>
    </row>
    <row r="98" spans="1:7" ht="14.45" customHeight="1" x14ac:dyDescent="0.25">
      <c r="A98" s="20" t="str">
        <f>_xlfn.IFNA(VLOOKUP(F98, Components!$B$2:$D$201, 3, FALSE),"")</f>
        <v>XamGrid</v>
      </c>
      <c r="B98" s="20" t="str">
        <f>IF(G98&gt;0,G98,"")</f>
        <v>Bug Fix</v>
      </c>
      <c r="C98" s="20" t="str">
        <f>IF(D98="","",IF(E98="",D98,IF(E98="N/A",D98,D98&amp;CHAR(10)&amp;CHAR(10)&amp;"Notes:"&amp;CHAR(10)&amp;E98)))</f>
        <v>ConditionalFormatting not applied when StyleToApply set the Template of the ConditionalFormattingCellControl</v>
      </c>
      <c r="D98" s="29" t="s">
        <v>249</v>
      </c>
      <c r="E98" s="30" t="s">
        <v>205</v>
      </c>
      <c r="F98" s="29" t="s">
        <v>22</v>
      </c>
      <c r="G98" s="29" t="s">
        <v>206</v>
      </c>
    </row>
    <row r="99" spans="1:7" ht="14.45" customHeight="1" x14ac:dyDescent="0.25">
      <c r="A99" s="20" t="str">
        <f>_xlfn.IFNA(VLOOKUP(F99, Components!$B$2:$D$201, 3, FALSE),"")</f>
        <v>XamGrid</v>
      </c>
      <c r="B99" s="20" t="str">
        <f>IF(G99&gt;0,G99,"")</f>
        <v>Bug Fix</v>
      </c>
      <c r="C99" s="20" t="str">
        <f>IF(D99="","",IF(E99="",D99,IF(E99="N/A",D99,D99&amp;CHAR(10)&amp;CHAR(10)&amp;"Notes:"&amp;CHAR(10)&amp;E99)))</f>
        <v>DateTimeColumn doesn’t enter in edit mode when using Tab</v>
      </c>
      <c r="D99" s="29" t="s">
        <v>268</v>
      </c>
      <c r="E99" s="30" t="s">
        <v>205</v>
      </c>
      <c r="F99" s="29" t="s">
        <v>22</v>
      </c>
      <c r="G99" s="29" t="s">
        <v>206</v>
      </c>
    </row>
    <row r="100" spans="1:7" ht="14.45" customHeight="1" x14ac:dyDescent="0.25">
      <c r="A100" s="20" t="str">
        <f>_xlfn.IFNA(VLOOKUP(F100, Components!$B$2:$D$201, 3, FALSE),"")</f>
        <v>XamGrid</v>
      </c>
      <c r="B100" s="20" t="str">
        <f>IF(G100&gt;0,G100,"")</f>
        <v>Bug Fix</v>
      </c>
      <c r="C100" s="20" t="str">
        <f>IF(D100="","",IF(E100="",D100,IF(E100="N/A",D100,D100&amp;CHAR(10)&amp;CHAR(10)&amp;"Notes:"&amp;CHAR(10)&amp;E100)))</f>
        <v>EditingSettingsOverride for column layout does not work if EditingSettings is set to Hover</v>
      </c>
      <c r="D100" s="29" t="s">
        <v>247</v>
      </c>
      <c r="E100" s="30" t="s">
        <v>205</v>
      </c>
      <c r="F100" s="29" t="s">
        <v>22</v>
      </c>
      <c r="G100" s="29" t="s">
        <v>206</v>
      </c>
    </row>
    <row r="101" spans="1:7" ht="14.45" customHeight="1" x14ac:dyDescent="0.25">
      <c r="A101" s="20" t="str">
        <f>_xlfn.IFNA(VLOOKUP(F101, Components!$B$2:$D$201, 3, FALSE),"")</f>
        <v>XamGrid</v>
      </c>
      <c r="B101" s="20" t="str">
        <f>IF(G101&gt;0,G101,"")</f>
        <v>Bug Fix</v>
      </c>
      <c r="C101" s="20" t="str">
        <f>IF(D101="","",IF(E101="",D101,IF(E101="N/A",D101,D101&amp;CHAR(10)&amp;CHAR(10)&amp;"Notes:"&amp;CHAR(10)&amp;E101)))</f>
        <v>Grouping in ICollectionView causes NullReferenceException</v>
      </c>
      <c r="D101" s="29" t="s">
        <v>270</v>
      </c>
      <c r="E101" s="30" t="s">
        <v>205</v>
      </c>
      <c r="F101" s="29" t="s">
        <v>22</v>
      </c>
      <c r="G101" s="29" t="s">
        <v>206</v>
      </c>
    </row>
    <row r="102" spans="1:7" ht="14.45" customHeight="1" x14ac:dyDescent="0.25">
      <c r="A102" s="20" t="str">
        <f>_xlfn.IFNA(VLOOKUP(F102, Components!$B$2:$D$201, 3, FALSE),"")</f>
        <v>XamGrid</v>
      </c>
      <c r="B102" s="20" t="str">
        <f>IF(G102&gt;0,G102,"")</f>
        <v>Bug Fix</v>
      </c>
      <c r="C102" s="20" t="str">
        <f>IF(D102="","",IF(E102="",D102,IF(E102="N/A",D102,D102&amp;CHAR(10)&amp;CHAR(10)&amp;"Notes:"&amp;CHAR(10)&amp;E102)))</f>
        <v>In IgTheme, calendar in the grid changes its width when hover over today date</v>
      </c>
      <c r="D102" s="29" t="s">
        <v>359</v>
      </c>
      <c r="E102" s="30"/>
      <c r="F102" s="29" t="s">
        <v>22</v>
      </c>
      <c r="G102" s="29" t="s">
        <v>206</v>
      </c>
    </row>
    <row r="103" spans="1:7" ht="14.45" customHeight="1" x14ac:dyDescent="0.25">
      <c r="A103" s="20" t="str">
        <f>_xlfn.IFNA(VLOOKUP(F103, Components!$B$2:$D$201, 3, FALSE),"")</f>
        <v>XamGrid</v>
      </c>
      <c r="B103" s="20" t="str">
        <f>IF(G103&gt;0,G103,"")</f>
        <v>Bug Fix</v>
      </c>
      <c r="C103" s="20" t="str">
        <f>IF(D103="","",IF(E103="",D103,IF(E103="N/A",D103,D103&amp;CHAR(10)&amp;CHAR(10)&amp;"Notes:"&amp;CHAR(10)&amp;E103)))</f>
        <v>In Office2010Blue theme, resizing indicator is very pale and differs from any other theme's indicator color</v>
      </c>
      <c r="D103" s="29" t="s">
        <v>358</v>
      </c>
      <c r="E103" s="30"/>
      <c r="F103" s="29" t="s">
        <v>22</v>
      </c>
      <c r="G103" s="29" t="s">
        <v>206</v>
      </c>
    </row>
    <row r="104" spans="1:7" ht="14.45" customHeight="1" x14ac:dyDescent="0.25">
      <c r="A104" s="20" t="str">
        <f>_xlfn.IFNA(VLOOKUP(F104, Components!$B$2:$D$201, 3, FALSE),"")</f>
        <v>XamGrid</v>
      </c>
      <c r="B104" s="20" t="str">
        <f>IF(G104&gt;0,G104,"")</f>
        <v>Bug Fix</v>
      </c>
      <c r="C104" s="20" t="str">
        <f>IF(D104="","",IF(E104="",D104,IF(E104="N/A",D104,D104&amp;CHAR(10)&amp;CHAR(10)&amp;"Notes:"&amp;CHAR(10)&amp;E104)))</f>
        <v>Invalid Operation Exception when opening filter menu of XamGrid created by different thread</v>
      </c>
      <c r="D104" s="29" t="s">
        <v>357</v>
      </c>
      <c r="E104" s="30" t="s">
        <v>205</v>
      </c>
      <c r="F104" s="29" t="s">
        <v>22</v>
      </c>
      <c r="G104" s="29" t="s">
        <v>206</v>
      </c>
    </row>
    <row r="105" spans="1:7" ht="14.45" customHeight="1" x14ac:dyDescent="0.25">
      <c r="A105" s="20" t="str">
        <f>_xlfn.IFNA(VLOOKUP(F105, Components!$B$2:$D$201, 3, FALSE),"")</f>
        <v>XamGrid</v>
      </c>
      <c r="B105" s="20" t="str">
        <f>IF(G105&gt;0,G105,"")</f>
        <v>Bug Fix</v>
      </c>
      <c r="C105" s="20" t="str">
        <f>IF(D105="","",IF(E105="",D105,IF(E105="N/A",D105,D105&amp;CHAR(10)&amp;CHAR(10)&amp;"Notes:"&amp;CHAR(10)&amp;E105)))</f>
        <v>Null Reference Exception is thrown when clearing filter through the clear filter button after ungrouping</v>
      </c>
      <c r="D105" s="29" t="s">
        <v>403</v>
      </c>
      <c r="E105" s="30" t="s">
        <v>205</v>
      </c>
      <c r="F105" s="29" t="s">
        <v>22</v>
      </c>
      <c r="G105" s="29" t="s">
        <v>206</v>
      </c>
    </row>
    <row r="106" spans="1:7" ht="14.45" customHeight="1" x14ac:dyDescent="0.25">
      <c r="A106" s="20" t="str">
        <f>_xlfn.IFNA(VLOOKUP(F106, Components!$B$2:$D$201, 3, FALSE),"")</f>
        <v>XamGrid</v>
      </c>
      <c r="B106" s="20" t="str">
        <f>IF(G106&gt;0,G106,"")</f>
        <v>Bug Fix</v>
      </c>
      <c r="C106" s="20" t="str">
        <f>IF(D106="","",IF(E106="",D106,IF(E106="N/A",D106,D106&amp;CHAR(10)&amp;CHAR(10)&amp;"Notes:"&amp;CHAR(10)&amp;E106)))</f>
        <v>Previously hidden columns remain in edit mode when allow editing is set to "Row."</v>
      </c>
      <c r="D106" s="29" t="s">
        <v>269</v>
      </c>
      <c r="E106" s="30" t="s">
        <v>205</v>
      </c>
      <c r="F106" s="29" t="s">
        <v>22</v>
      </c>
      <c r="G106" s="29" t="s">
        <v>206</v>
      </c>
    </row>
    <row r="107" spans="1:7" ht="14.45" customHeight="1" x14ac:dyDescent="0.25">
      <c r="A107" s="20" t="str">
        <f>_xlfn.IFNA(VLOOKUP(F107, Components!$B$2:$D$201, 3, FALSE),"")</f>
        <v>XamGrid</v>
      </c>
      <c r="B107" s="20" t="str">
        <f>IF(G107&gt;0,G107,"")</f>
        <v>Bug Fix</v>
      </c>
      <c r="C107" s="20" t="str">
        <f>IF(D107="","",IF(E107="",D107,IF(E107="N/A",D107,D107&amp;CHAR(10)&amp;CHAR(10)&amp;"Notes:"&amp;CHAR(10)&amp;E107)))</f>
        <v>When in ViewBox you can drop Columns outside and they are still grouped.</v>
      </c>
      <c r="D107" s="29" t="s">
        <v>267</v>
      </c>
      <c r="E107" s="30" t="s">
        <v>205</v>
      </c>
      <c r="F107" s="29" t="s">
        <v>22</v>
      </c>
      <c r="G107" s="29" t="s">
        <v>206</v>
      </c>
    </row>
    <row r="108" spans="1:7" ht="14.45" customHeight="1" x14ac:dyDescent="0.25">
      <c r="A108" s="20" t="str">
        <f>_xlfn.IFNA(VLOOKUP(F108, Components!$B$2:$D$201, 3, FALSE),"")</f>
        <v>XamInputs</v>
      </c>
      <c r="B108" s="20" t="str">
        <f>IF(G108&gt;0,G108,"")</f>
        <v>Bug Fix</v>
      </c>
      <c r="C108" s="20" t="str">
        <f>IF(D108="","",IF(E108="",D108,IF(E108="N/A",D108,D108&amp;CHAR(10)&amp;CHAR(10)&amp;"Notes:"&amp;CHAR(10)&amp;E108)))</f>
        <v>ContextMenu commands work when IsEnabled is set to False.
Notes:
Fixed an issue in the XamMaskedInput where certain context menu items were enabled when the control was disabled.</v>
      </c>
      <c r="D108" s="29" t="s">
        <v>346</v>
      </c>
      <c r="E108" s="30" t="s">
        <v>347</v>
      </c>
      <c r="F108" s="29" t="s">
        <v>12</v>
      </c>
      <c r="G108" s="29" t="s">
        <v>206</v>
      </c>
    </row>
    <row r="109" spans="1:7" ht="14.45" customHeight="1" x14ac:dyDescent="0.25">
      <c r="A109" s="20" t="str">
        <f>_xlfn.IFNA(VLOOKUP(F109, Components!$B$2:$D$201, 3, FALSE),"")</f>
        <v>XamInputs</v>
      </c>
      <c r="B109" s="20" t="str">
        <f>IF(G109&gt;0,G109,"")</f>
        <v>Bug Fix</v>
      </c>
      <c r="C109" s="20" t="str">
        <f>IF(D109="","",IF(E109="",D109,IF(E109="N/A",D109,D109&amp;CHAR(10)&amp;CHAR(10)&amp;"Notes:"&amp;CHAR(10)&amp;E109)))</f>
        <v>Error message shown when entering a value &gt; 1000 with ValueTypeName as nullable Decimal or Double
Notes:
Fixed an issue in the XamMaskedInput where setting the value type to a nullable type may cause validation errors to occur incorrectly.</v>
      </c>
      <c r="D109" s="29" t="s">
        <v>344</v>
      </c>
      <c r="E109" s="30" t="s">
        <v>345</v>
      </c>
      <c r="F109" s="29" t="s">
        <v>12</v>
      </c>
      <c r="G109" s="29" t="s">
        <v>206</v>
      </c>
    </row>
    <row r="110" spans="1:7" ht="14.45" customHeight="1" x14ac:dyDescent="0.25">
      <c r="A110" s="20" t="str">
        <f>_xlfn.IFNA(VLOOKUP(F110, Components!$B$2:$D$201, 3, FALSE),"")</f>
        <v>XamInputs</v>
      </c>
      <c r="B110" s="20" t="str">
        <f>IF(G110&gt;0,G110,"")</f>
        <v>Bug Fix</v>
      </c>
      <c r="C110" s="20" t="str">
        <f>IF(D110="","",IF(E110="",D110,IF(E110="N/A",D110,D110&amp;CHAR(10)&amp;CHAR(10)&amp;"Notes:"&amp;CHAR(10)&amp;E110)))</f>
        <v>Input controls are not handling Space when hosted in XamRibbonWindow Backstage menu</v>
      </c>
      <c r="D110" s="29" t="s">
        <v>388</v>
      </c>
      <c r="E110" s="30"/>
      <c r="F110" s="29" t="s">
        <v>10</v>
      </c>
      <c r="G110" s="29" t="s">
        <v>206</v>
      </c>
    </row>
    <row r="111" spans="1:7" ht="14.45" customHeight="1" x14ac:dyDescent="0.25">
      <c r="A111" s="20" t="str">
        <f>_xlfn.IFNA(VLOOKUP(F111, Components!$B$2:$D$201, 3, FALSE),"")</f>
        <v>XamInputs</v>
      </c>
      <c r="B111" s="20" t="str">
        <f>IF(G111&gt;0,G111,"")</f>
        <v>Bug Fix</v>
      </c>
      <c r="C111" s="20" t="str">
        <f>IF(D111="","",IF(E111="",D111,IF(E111="N/A",D111,D111&amp;CHAR(10)&amp;CHAR(10)&amp;"Notes:"&amp;CHAR(10)&amp;E111)))</f>
        <v>Required field validation doesn’t work if the characters in the editor is removed one by one.
Notes:
Fixed an issue in the ValidationDecorator where the validation error information might get removed while editing the value even if the value is invalid.</v>
      </c>
      <c r="D111" s="29" t="s">
        <v>342</v>
      </c>
      <c r="E111" s="30" t="s">
        <v>343</v>
      </c>
      <c r="F111" s="29" t="s">
        <v>11</v>
      </c>
      <c r="G111" s="29" t="s">
        <v>206</v>
      </c>
    </row>
    <row r="112" spans="1:7" ht="14.45" customHeight="1" x14ac:dyDescent="0.25">
      <c r="A112" s="20" t="str">
        <f>_xlfn.IFNA(VLOOKUP(F112, Components!$B$2:$D$201, 3, FALSE),"")</f>
        <v>XamInputs</v>
      </c>
      <c r="B112" s="20" t="str">
        <f>IF(G112&gt;0,G112,"")</f>
        <v>Bug Fix</v>
      </c>
      <c r="C112" s="20" t="str">
        <f>IF(D112="","",IF(E112="",D112,IF(E112="N/A",D112,D112&amp;CHAR(10)&amp;CHAR(10)&amp;"Notes:"&amp;CHAR(10)&amp;E112)))</f>
        <v>Value is not modified properly if the digit on the left of a comma is selected with mouse and changed</v>
      </c>
      <c r="D112" s="29" t="s">
        <v>217</v>
      </c>
      <c r="E112" s="30"/>
      <c r="F112" s="29" t="s">
        <v>10</v>
      </c>
      <c r="G112" s="29" t="s">
        <v>206</v>
      </c>
    </row>
    <row r="113" spans="1:7" ht="14.45" customHeight="1" x14ac:dyDescent="0.25">
      <c r="A113" s="20" t="str">
        <f>_xlfn.IFNA(VLOOKUP(F113, Components!$B$2:$D$201, 3, FALSE),"")</f>
        <v>XamInputs</v>
      </c>
      <c r="B113" s="20" t="str">
        <f>IF(G113&gt;0,G113,"")</f>
        <v>Bug Fix</v>
      </c>
      <c r="C113" s="20" t="str">
        <f>IF(D113="","",IF(E113="",D113,IF(E113="N/A",D113,D113&amp;CHAR(10)&amp;CHAR(10)&amp;"Notes:"&amp;CHAR(10)&amp;E113)))</f>
        <v>When IsEnabled is set to false the control doesn’t blur.</v>
      </c>
      <c r="D113" s="29" t="s">
        <v>348</v>
      </c>
      <c r="E113" s="30" t="s">
        <v>205</v>
      </c>
      <c r="F113" s="29" t="s">
        <v>13</v>
      </c>
      <c r="G113" s="29" t="s">
        <v>206</v>
      </c>
    </row>
    <row r="114" spans="1:7" ht="14.45" customHeight="1" x14ac:dyDescent="0.25">
      <c r="A114" s="20" t="str">
        <f>_xlfn.IFNA(VLOOKUP(F114, Components!$B$2:$D$201, 3, FALSE),"")</f>
        <v>XamLinearGauge</v>
      </c>
      <c r="B114" s="20" t="str">
        <f>IF(G114&gt;0,G114,"")</f>
        <v>Bug Fix</v>
      </c>
      <c r="C114" s="20" t="str">
        <f>IF(D114="","",IF(E114="",D114,IF(E114="N/A",D114,D114&amp;CHAR(10)&amp;CHAR(10)&amp;"Notes:"&amp;CHAR(10)&amp;E114)))</f>
        <v>NeedleContainsPoint method does not recognize when the mouse is over the needle, if title of the control is set
Notes:
Fixed an issue where adding titles to the gauges no longer disupts NeedleContainsPoint and GetValueForPoint methods.</v>
      </c>
      <c r="D114" s="29" t="s">
        <v>340</v>
      </c>
      <c r="E114" s="30" t="s">
        <v>207</v>
      </c>
      <c r="F114" s="29" t="s">
        <v>5</v>
      </c>
      <c r="G114" s="29" t="s">
        <v>206</v>
      </c>
    </row>
    <row r="115" spans="1:7" ht="14.45" customHeight="1" x14ac:dyDescent="0.25">
      <c r="A115" s="20" t="str">
        <f>_xlfn.IFNA(VLOOKUP(F115, Components!$B$2:$D$201, 3, FALSE),"")</f>
        <v>XamMultiColumnCombo</v>
      </c>
      <c r="B115" s="20" t="str">
        <f>IF(G115&gt;0,G115,"")</f>
        <v>Bug Fix</v>
      </c>
      <c r="C115" s="20" t="str">
        <f>IF(D115="","",IF(E115="",D115,IF(E115="N/A",D115,D115&amp;CHAR(10)&amp;CHAR(10)&amp;"Notes:"&amp;CHAR(10)&amp;E115)))</f>
        <v>Highlighting does not work as expected when FilterMode is set to FilterOnPrimaryColumnOnly</v>
      </c>
      <c r="D115" s="29" t="s">
        <v>387</v>
      </c>
      <c r="E115" s="30" t="s">
        <v>205</v>
      </c>
      <c r="F115" s="29" t="s">
        <v>9</v>
      </c>
      <c r="G115" s="29" t="s">
        <v>206</v>
      </c>
    </row>
    <row r="116" spans="1:7" ht="14.45" customHeight="1" x14ac:dyDescent="0.25">
      <c r="A116" s="20" t="str">
        <f>_xlfn.IFNA(VLOOKUP(F116, Components!$B$2:$D$201, 3, FALSE),"")</f>
        <v>XamMultiColumnCombo</v>
      </c>
      <c r="B116" s="20" t="str">
        <f>IF(G116&gt;0,G116,"")</f>
        <v>Bug Fix</v>
      </c>
      <c r="C116" s="20" t="str">
        <f>IF(D116="","",IF(E116="",D116,IF(E116="N/A",D116,D116&amp;CHAR(10)&amp;CHAR(10)&amp;"Notes:"&amp;CHAR(10)&amp;E116)))</f>
        <v>Items displayed in editor do not include all properties of underlying class.</v>
      </c>
      <c r="D116" s="29" t="s">
        <v>386</v>
      </c>
      <c r="E116" s="30" t="s">
        <v>205</v>
      </c>
      <c r="F116" s="29" t="s">
        <v>9</v>
      </c>
      <c r="G116" s="29" t="s">
        <v>206</v>
      </c>
    </row>
    <row r="117" spans="1:7" ht="14.45" customHeight="1" x14ac:dyDescent="0.25">
      <c r="A117" s="20" t="str">
        <f>_xlfn.IFNA(VLOOKUP(F117, Components!$B$2:$D$201, 3, FALSE),"")</f>
        <v>XamMultiColumnCombo</v>
      </c>
      <c r="B117" s="20" t="str">
        <f>IF(G117&gt;0,G117,"")</f>
        <v>Bug Fix</v>
      </c>
      <c r="C117" s="20" t="str">
        <f>IF(D117="","",IF(E117="",D117,IF(E117="N/A",D117,D117&amp;CHAR(10)&amp;CHAR(10)&amp;"Notes:"&amp;CHAR(10)&amp;E117)))</f>
        <v>ITypedList interface not respecting GetItemProperties() in editor dropdown.</v>
      </c>
      <c r="D117" s="29" t="s">
        <v>385</v>
      </c>
      <c r="E117" s="30" t="s">
        <v>205</v>
      </c>
      <c r="F117" s="29" t="s">
        <v>9</v>
      </c>
      <c r="G117" s="29" t="s">
        <v>206</v>
      </c>
    </row>
    <row r="118" spans="1:7" ht="14.45" customHeight="1" x14ac:dyDescent="0.25">
      <c r="A118" s="20" t="str">
        <f>_xlfn.IFNA(VLOOKUP(F118, Components!$B$2:$D$201, 3, FALSE),"")</f>
        <v>XamOutlookBar</v>
      </c>
      <c r="B118" s="20" t="str">
        <f>IF(G118&gt;0,G118,"")</f>
        <v>Bug Fix</v>
      </c>
      <c r="C118" s="20" t="str">
        <f>IF(D118="","",IF(E118="",D118,IF(E118="N/A",D118,D118&amp;CHAR(10)&amp;CHAR(10)&amp;"Notes:"&amp;CHAR(10)&amp;E118)))</f>
        <v>Several OutlookBar themes are not thread safe</v>
      </c>
      <c r="D118" s="29" t="s">
        <v>307</v>
      </c>
      <c r="E118" s="30"/>
      <c r="F118" s="29" t="s">
        <v>40</v>
      </c>
      <c r="G118" s="29" t="s">
        <v>206</v>
      </c>
    </row>
    <row r="119" spans="1:7" ht="14.45" customHeight="1" x14ac:dyDescent="0.25">
      <c r="A119" s="20" t="str">
        <f>_xlfn.IFNA(VLOOKUP(F119, Components!$B$2:$D$201, 3, FALSE),"")</f>
        <v>XamPivotGrid</v>
      </c>
      <c r="B119" s="20" t="str">
        <f>IF(G119&gt;0,G119,"")</f>
        <v>Bug Fix</v>
      </c>
      <c r="C119" s="20" t="str">
        <f>IF(D119="","",IF(E119="",D119,IF(E119="N/A",D119,D119&amp;CHAR(10)&amp;CHAR(10)&amp;"Notes:"&amp;CHAR(10)&amp;E119)))</f>
        <v>Edit textbox doesn't expand when resize column
Notes:
The fix actually exits edit mode on this particular MouseLeftButtonDown, as it is done in the XamPivotGrid class' same event handler.</v>
      </c>
      <c r="D119" s="29" t="s">
        <v>245</v>
      </c>
      <c r="E119" s="30" t="s">
        <v>246</v>
      </c>
      <c r="F119" s="29" t="s">
        <v>21</v>
      </c>
      <c r="G119" s="29" t="s">
        <v>206</v>
      </c>
    </row>
    <row r="120" spans="1:7" ht="14.45" customHeight="1" x14ac:dyDescent="0.25">
      <c r="A120" s="20" t="str">
        <f>_xlfn.IFNA(VLOOKUP(F120, Components!$B$2:$D$201, 3, FALSE),"")</f>
        <v>XamPivotGrid</v>
      </c>
      <c r="B120" s="20" t="str">
        <f>IF(G120&gt;0,G120,"")</f>
        <v>Bug Fix</v>
      </c>
      <c r="C120" s="20" t="str">
        <f>IF(D120="","",IF(E120="",D120,IF(E120="N/A",D120,D120&amp;CHAR(10)&amp;CHAR(10)&amp;"Notes:"&amp;CHAR(10)&amp;E120)))</f>
        <v>PivotDataSlicerItem selected background visible in IG and Office2010Blue Themes when not deselected</v>
      </c>
      <c r="D120" s="29" t="s">
        <v>244</v>
      </c>
      <c r="E120" s="30" t="s">
        <v>205</v>
      </c>
      <c r="F120" s="29" t="s">
        <v>21</v>
      </c>
      <c r="G120" s="29" t="s">
        <v>206</v>
      </c>
    </row>
    <row r="121" spans="1:7" ht="14.45" customHeight="1" x14ac:dyDescent="0.25">
      <c r="A121" s="20" t="str">
        <f>_xlfn.IFNA(VLOOKUP(F121, Components!$B$2:$D$201, 3, FALSE),"")</f>
        <v>XamPivotGrid</v>
      </c>
      <c r="B121" s="20" t="str">
        <f>IF(G121&gt;0,G121,"")</f>
        <v>Bug Fix</v>
      </c>
      <c r="C121" s="20" t="str">
        <f>IF(D121="","",IF(E121="",D121,IF(E121="N/A",D121,D121&amp;CHAR(10)&amp;CHAR(10)&amp;"Notes:"&amp;CHAR(10)&amp;E121)))</f>
        <v>PivotGrid performance when loading cube data</v>
      </c>
      <c r="D121" s="29" t="s">
        <v>266</v>
      </c>
      <c r="E121" s="30" t="s">
        <v>205</v>
      </c>
      <c r="F121" s="29" t="s">
        <v>21</v>
      </c>
      <c r="G121" s="29" t="s">
        <v>206</v>
      </c>
    </row>
    <row r="122" spans="1:7" ht="14.45" customHeight="1" x14ac:dyDescent="0.25">
      <c r="A122" s="20" t="str">
        <f>_xlfn.IFNA(VLOOKUP(F122, Components!$B$2:$D$201, 3, FALSE),"")</f>
        <v>XamRadialMenu</v>
      </c>
      <c r="B122" s="20" t="str">
        <f>IF(G122&gt;0,G122,"")</f>
        <v>Bug Fix</v>
      </c>
      <c r="C122" s="20" t="str">
        <f>IF(D122="","",IF(E122="",D122,IF(E122="N/A",D122,D122&amp;CHAR(10)&amp;CHAR(10)&amp;"Notes:"&amp;CHAR(10)&amp;E122)))</f>
        <v>NumericItem in RadialMenuList is missing top padding in all themes</v>
      </c>
      <c r="D122" s="29" t="s">
        <v>256</v>
      </c>
      <c r="E122" s="30"/>
      <c r="F122" s="29" t="s">
        <v>26</v>
      </c>
      <c r="G122" s="29" t="s">
        <v>206</v>
      </c>
    </row>
    <row r="123" spans="1:7" ht="14.45" customHeight="1" x14ac:dyDescent="0.25">
      <c r="A123" s="20" t="str">
        <f>_xlfn.IFNA(VLOOKUP(F123, Components!$B$2:$D$201, 3, FALSE),"")</f>
        <v>XamRibbon</v>
      </c>
      <c r="B123" s="20" t="str">
        <f>IF(G123&gt;0,G123,"")</f>
        <v>Bug Fix</v>
      </c>
      <c r="C123" s="20" t="str">
        <f>IF(D123="","",IF(E123="",D123,IF(E123="N/A",D123,D123&amp;CHAR(10)&amp;CHAR(10)&amp;"Notes:"&amp;CHAR(10)&amp;E123)))</f>
        <v>ButtonTool in ApplicationMenu cannot be hidden using ToolTipService.SetIsEnabled</v>
      </c>
      <c r="D123" s="29" t="s">
        <v>311</v>
      </c>
      <c r="E123" s="30" t="s">
        <v>205</v>
      </c>
      <c r="F123" s="29" t="s">
        <v>41</v>
      </c>
      <c r="G123" s="29" t="s">
        <v>206</v>
      </c>
    </row>
    <row r="124" spans="1:7" ht="14.45" customHeight="1" x14ac:dyDescent="0.25">
      <c r="A124" s="20" t="str">
        <f>_xlfn.IFNA(VLOOKUP(F124, Components!$B$2:$D$201, 3, FALSE),"")</f>
        <v>XamRibbon</v>
      </c>
      <c r="B124" s="20" t="str">
        <f>IF(G124&gt;0,G124,"")</f>
        <v>Bug Fix</v>
      </c>
      <c r="C124" s="20" t="str">
        <f>IF(D124="","",IF(E124="",D124,IF(E124="N/A",D124,D124&amp;CHAR(10)&amp;CHAR(10)&amp;"Notes:"&amp;CHAR(10)&amp;E124)))</f>
        <v>ButtonTool style is not being retained when added to QAT</v>
      </c>
      <c r="D124" s="29" t="s">
        <v>310</v>
      </c>
      <c r="E124" s="30" t="s">
        <v>205</v>
      </c>
      <c r="F124" s="29" t="s">
        <v>41</v>
      </c>
      <c r="G124" s="29" t="s">
        <v>206</v>
      </c>
    </row>
    <row r="125" spans="1:7" ht="14.45" customHeight="1" x14ac:dyDescent="0.25">
      <c r="A125" s="20" t="str">
        <f>_xlfn.IFNA(VLOOKUP(F125, Components!$B$2:$D$201, 3, FALSE),"")</f>
        <v>XamRibbon</v>
      </c>
      <c r="B125" s="20" t="str">
        <f>IF(G125&gt;0,G125,"")</f>
        <v>Bug Fix</v>
      </c>
      <c r="C125" s="20" t="str">
        <f>IF(D125="","",IF(E125="",D125,IF(E125="N/A",D125,D125&amp;CHAR(10)&amp;CHAR(10)&amp;"Notes:"&amp;CHAR(10)&amp;E125)))</f>
        <v>Missing key error is thrown at design time even when the key of GalleryTool is set</v>
      </c>
      <c r="D125" s="29" t="s">
        <v>308</v>
      </c>
      <c r="E125" s="30" t="s">
        <v>205</v>
      </c>
      <c r="F125" s="29" t="s">
        <v>41</v>
      </c>
      <c r="G125" s="29" t="s">
        <v>206</v>
      </c>
    </row>
    <row r="126" spans="1:7" ht="14.45" customHeight="1" x14ac:dyDescent="0.25">
      <c r="A126" s="20" t="str">
        <f>_xlfn.IFNA(VLOOKUP(F126, Components!$B$2:$D$201, 3, FALSE),"")</f>
        <v>XamRibbon</v>
      </c>
      <c r="B126" s="20" t="str">
        <f>IF(G126&gt;0,G126,"")</f>
        <v>Bug Fix</v>
      </c>
      <c r="C126" s="20" t="str">
        <f>IF(D126="","",IF(E126="",D126,IF(E126="N/A",D126,D126&amp;CHAR(10)&amp;CHAR(10)&amp;"Notes:"&amp;CHAR(10)&amp;E126)))</f>
        <v>Selected combo tool item is not visible in IG theme</v>
      </c>
      <c r="D126" s="29" t="s">
        <v>309</v>
      </c>
      <c r="E126" s="30"/>
      <c r="F126" s="29" t="s">
        <v>41</v>
      </c>
      <c r="G126" s="29" t="s">
        <v>206</v>
      </c>
    </row>
    <row r="127" spans="1:7" ht="14.45" customHeight="1" x14ac:dyDescent="0.25">
      <c r="A127" s="20" t="str">
        <f>_xlfn.IFNA(VLOOKUP(F127, Components!$B$2:$D$201, 3, FALSE),"")</f>
        <v>XamRichTextEditor</v>
      </c>
      <c r="B127" s="20" t="str">
        <f>IF(G127&gt;0,G127,"")</f>
        <v>Bug Fix</v>
      </c>
      <c r="C127" s="20" t="str">
        <f>IF(D127="","",IF(E127="",D127,IF(E127="N/A",D127,D127&amp;CHAR(10)&amp;CHAR(10)&amp;"Notes:"&amp;CHAR(10)&amp;E127)))</f>
        <v>After ToggleNumbering command is called when the list indicators are selected then the selection is moved to the first characters after the indicators
Notes:
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v>
      </c>
      <c r="D127" s="29" t="s">
        <v>234</v>
      </c>
      <c r="E127" s="30" t="s">
        <v>235</v>
      </c>
      <c r="F127" s="29" t="s">
        <v>14</v>
      </c>
      <c r="G127" s="29" t="s">
        <v>206</v>
      </c>
    </row>
    <row r="128" spans="1:7" ht="14.45" customHeight="1" x14ac:dyDescent="0.25">
      <c r="A128" s="20" t="str">
        <f>_xlfn.IFNA(VLOOKUP(F128, Components!$B$2:$D$201, 3, FALSE),"")</f>
        <v>XamRichTextEditor</v>
      </c>
      <c r="B128" s="20" t="str">
        <f>IF(G128&gt;0,G128,"")</f>
        <v>Bug Fix</v>
      </c>
      <c r="C128" s="20" t="str">
        <f>IF(D128="","",IF(E128="",D128,IF(E128="N/A",D128,D128&amp;CHAR(10)&amp;CHAR(10)&amp;"Notes:"&amp;CHAR(10)&amp;E128)))</f>
        <v>An empty row is added after the newly inserted nested table which disappears on leaving the cell.
Notes:
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v>
      </c>
      <c r="D128" s="29" t="s">
        <v>220</v>
      </c>
      <c r="E128" s="30" t="s">
        <v>221</v>
      </c>
      <c r="F128" s="29" t="s">
        <v>14</v>
      </c>
      <c r="G128" s="29" t="s">
        <v>206</v>
      </c>
    </row>
    <row r="129" spans="1:7" ht="14.45" customHeight="1" x14ac:dyDescent="0.25">
      <c r="A129" s="20" t="str">
        <f>_xlfn.IFNA(VLOOKUP(F129, Components!$B$2:$D$201, 3, FALSE),"")</f>
        <v>XamRichTextEditor</v>
      </c>
      <c r="B129" s="20" t="str">
        <f>IF(G129&gt;0,G129,"")</f>
        <v>Bug Fix</v>
      </c>
      <c r="C129" s="20" t="str">
        <f>IF(D129="","",IF(E129="",D129,IF(E129="N/A",D129,D129&amp;CHAR(10)&amp;CHAR(10)&amp;"Notes:"&amp;CHAR(10)&amp;E129)))</f>
        <v>An exception is thrown when applying Metro and MetroDark themes on RTE placed in a tab item.</v>
      </c>
      <c r="D129" s="29" t="s">
        <v>389</v>
      </c>
      <c r="E129" s="30"/>
      <c r="F129" s="29" t="s">
        <v>14</v>
      </c>
      <c r="G129" s="29" t="s">
        <v>206</v>
      </c>
    </row>
    <row r="130" spans="1:7" ht="14.45" customHeight="1" x14ac:dyDescent="0.25">
      <c r="A130" s="20" t="str">
        <f>_xlfn.IFNA(VLOOKUP(F130, Components!$B$2:$D$201, 3, FALSE),"")</f>
        <v>XamRichTextEditor</v>
      </c>
      <c r="B130" s="20" t="str">
        <f>IF(G130&gt;0,G130,"")</f>
        <v>Bug Fix</v>
      </c>
      <c r="C130" s="20" t="str">
        <f>IF(D130="","",IF(E130="",D130,IF(E130="N/A",D130,D130&amp;CHAR(10)&amp;CHAR(10)&amp;"Notes:"&amp;CHAR(10)&amp;E130)))</f>
        <v>Changing the text of one of the selection ranges that is not the last item, throws an exception
Notes:
Fixed an issue in the RichTextEditor which could cause a Null Reference Exception to be raised when setting the text on one of the Ranges in a multiple selection scenario.</v>
      </c>
      <c r="D130" s="29" t="s">
        <v>390</v>
      </c>
      <c r="E130" s="30" t="s">
        <v>391</v>
      </c>
      <c r="F130" s="29" t="s">
        <v>14</v>
      </c>
      <c r="G130" s="29" t="s">
        <v>206</v>
      </c>
    </row>
    <row r="131" spans="1:7" ht="14.45" customHeight="1" x14ac:dyDescent="0.25">
      <c r="A131" s="20" t="str">
        <f>_xlfn.IFNA(VLOOKUP(F131, Components!$B$2:$D$201, 3, FALSE),"")</f>
        <v>XamRichTextEditor</v>
      </c>
      <c r="B131" s="20" t="str">
        <f>IF(G131&gt;0,G131,"")</f>
        <v>Bug Fix</v>
      </c>
      <c r="C131" s="20" t="str">
        <f>IF(D131="","",IF(E131="",D131,IF(E131="N/A",D131,D131&amp;CHAR(10)&amp;CHAR(10)&amp;"Notes:"&amp;CHAR(10)&amp;E131)))</f>
        <v>Characters are positioned below the first one when subscript and small caps are applied</v>
      </c>
      <c r="D131" s="29" t="s">
        <v>398</v>
      </c>
      <c r="E131" s="30"/>
      <c r="F131" s="29" t="s">
        <v>14</v>
      </c>
      <c r="G131" s="29" t="s">
        <v>206</v>
      </c>
    </row>
    <row r="132" spans="1:7" ht="14.45" customHeight="1" x14ac:dyDescent="0.25">
      <c r="A132" s="20" t="str">
        <f>_xlfn.IFNA(VLOOKUP(F132, Components!$B$2:$D$201, 3, FALSE),"")</f>
        <v>XamRichTextEditor</v>
      </c>
      <c r="B132" s="20" t="str">
        <f>IF(G132&gt;0,G132,"")</f>
        <v>Bug Fix</v>
      </c>
      <c r="C132" s="20" t="str">
        <f>IF(D132="","",IF(E132="",D132,IF(E132="N/A",D132,D132&amp;CHAR(10)&amp;CHAR(10)&amp;"Notes:"&amp;CHAR(10)&amp;E132)))</f>
        <v>ClearCharacterStyle is removing letters</v>
      </c>
      <c r="D132" s="29" t="s">
        <v>231</v>
      </c>
      <c r="E132" s="30"/>
      <c r="F132" s="29" t="s">
        <v>14</v>
      </c>
      <c r="G132" s="29" t="s">
        <v>206</v>
      </c>
    </row>
    <row r="133" spans="1:7" ht="14.45" customHeight="1" x14ac:dyDescent="0.25">
      <c r="A133" s="20" t="str">
        <f>_xlfn.IFNA(VLOOKUP(F133, Components!$B$2:$D$201, 3, FALSE),"")</f>
        <v>XamRichTextEditor</v>
      </c>
      <c r="B133" s="20" t="str">
        <f>IF(G133&gt;0,G133,"")</f>
        <v>Bug Fix</v>
      </c>
      <c r="C133" s="20" t="str">
        <f>IF(D133="","",IF(E133="",D133,IF(E133="N/A",D133,D133&amp;CHAR(10)&amp;CHAR(10)&amp;"Notes:"&amp;CHAR(10)&amp;E133)))</f>
        <v>Double underline style is visualized as a thick underline
Notes:
Resolved an issue in the RichTextEditor when running on 96 DPI systems where double underlines were rendered as a single thick underline.</v>
      </c>
      <c r="D133" s="29" t="s">
        <v>399</v>
      </c>
      <c r="E133" s="30" t="s">
        <v>400</v>
      </c>
      <c r="F133" s="29" t="s">
        <v>14</v>
      </c>
      <c r="G133" s="29" t="s">
        <v>206</v>
      </c>
    </row>
    <row r="134" spans="1:7" ht="14.45" customHeight="1" x14ac:dyDescent="0.25">
      <c r="A134" s="20" t="str">
        <f>_xlfn.IFNA(VLOOKUP(F134, Components!$B$2:$D$201, 3, FALSE),"")</f>
        <v>XamRichTextEditor</v>
      </c>
      <c r="B134" s="20" t="str">
        <f>IF(G134&gt;0,G134,"")</f>
        <v>Bug Fix</v>
      </c>
      <c r="C134" s="20" t="str">
        <f>IF(D134="","",IF(E134="",D134,IF(E134="N/A",D134,D134&amp;CHAR(10)&amp;CHAR(10)&amp;"Notes:"&amp;CHAR(10)&amp;E134)))</f>
        <v>Down navigation is not showing the whole line
Notes:
Fixed an issue which sometimes caused the last visible line in the display to be slightly clipped when navigating between lines.</v>
      </c>
      <c r="D134" s="29" t="s">
        <v>229</v>
      </c>
      <c r="E134" s="30" t="s">
        <v>230</v>
      </c>
      <c r="F134" s="29" t="s">
        <v>14</v>
      </c>
      <c r="G134" s="29" t="s">
        <v>206</v>
      </c>
    </row>
    <row r="135" spans="1:7" ht="14.45" customHeight="1" x14ac:dyDescent="0.25">
      <c r="A135" s="20" t="str">
        <f>_xlfn.IFNA(VLOOKUP(F135, Components!$B$2:$D$201, 3, FALSE),"")</f>
        <v>XamRichTextEditor</v>
      </c>
      <c r="B135" s="20" t="str">
        <f>IF(G135&gt;0,G135,"")</f>
        <v>Bug Fix</v>
      </c>
      <c r="C135" s="20" t="str">
        <f>IF(D135="","",IF(E135="",D135,IF(E135="N/A",D135,D135&amp;CHAR(10)&amp;CHAR(10)&amp;"Notes:"&amp;CHAR(10)&amp;E135)))</f>
        <v>End-of-row marks of inner tables are displayed in neighbor cells of the parent table.
Notes:
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v>
      </c>
      <c r="D135" s="29" t="s">
        <v>222</v>
      </c>
      <c r="E135" s="30" t="s">
        <v>223</v>
      </c>
      <c r="F135" s="29" t="s">
        <v>14</v>
      </c>
      <c r="G135" s="29" t="s">
        <v>206</v>
      </c>
    </row>
    <row r="136" spans="1:7" ht="14.45" customHeight="1" x14ac:dyDescent="0.25">
      <c r="A136" s="20" t="str">
        <f>_xlfn.IFNA(VLOOKUP(F136, Components!$B$2:$D$201, 3, FALSE),"")</f>
        <v>XamRichTextEditor</v>
      </c>
      <c r="B136" s="20" t="str">
        <f>IF(G136&gt;0,G136,"")</f>
        <v>Bug Fix</v>
      </c>
      <c r="C136" s="20" t="str">
        <f>IF(D136="","",IF(E136="",D136,IF(E136="N/A",D136,D136&amp;CHAR(10)&amp;CHAR(10)&amp;"Notes:"&amp;CHAR(10)&amp;E136)))</f>
        <v>Full-width digits are not correctly saved at RTF format</v>
      </c>
      <c r="D136" s="27" t="s">
        <v>259</v>
      </c>
      <c r="E136" s="28"/>
      <c r="F136" s="27" t="s">
        <v>14</v>
      </c>
      <c r="G136" s="27" t="s">
        <v>206</v>
      </c>
    </row>
    <row r="137" spans="1:7" ht="14.45" customHeight="1" x14ac:dyDescent="0.25">
      <c r="A137" s="20" t="str">
        <f>_xlfn.IFNA(VLOOKUP(F137, Components!$B$2:$D$201, 3, FALSE),"")</f>
        <v>XamRichTextEditor</v>
      </c>
      <c r="B137" s="20" t="str">
        <f>IF(G137&gt;0,G137,"")</f>
        <v>Improvement</v>
      </c>
      <c r="C137" s="20" t="str">
        <f>IF(D137="","",IF(E137="",D137,IF(E137="N/A",D137,D137&amp;CHAR(10)&amp;CHAR(10)&amp;"Notes:"&amp;CHAR(10)&amp;E137)))</f>
        <v>IncreaseIndentLevel command invoked on the first list item is not indenting the whole list
Notes:
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v>
      </c>
      <c r="D137" s="27" t="s">
        <v>401</v>
      </c>
      <c r="E137" s="31" t="s">
        <v>402</v>
      </c>
      <c r="F137" s="27" t="s">
        <v>14</v>
      </c>
      <c r="G137" s="27" t="s">
        <v>243</v>
      </c>
    </row>
    <row r="138" spans="1:7" ht="14.45" customHeight="1" x14ac:dyDescent="0.25">
      <c r="A138" s="20" t="str">
        <f>_xlfn.IFNA(VLOOKUP(F138, Components!$B$2:$D$201, 3, FALSE),"")</f>
        <v>XamRichTextEditor</v>
      </c>
      <c r="B138" s="20" t="str">
        <f>IF(G138&gt;0,G138,"")</f>
        <v>Bug Fix</v>
      </c>
      <c r="C138" s="20" t="str">
        <f>IF(D138="","",IF(E138="",D138,IF(E138="N/A",D138,D138&amp;CHAR(10)&amp;CHAR(10)&amp;"Notes:"&amp;CHAR(10)&amp;E138)))</f>
        <v>IncreaseIndentLevel is not undoable
Notes:
Fixed an issue which prevented undo/redo from working when indenting and outdenting paragraphs.</v>
      </c>
      <c r="D138" s="27" t="s">
        <v>394</v>
      </c>
      <c r="E138" s="28" t="s">
        <v>395</v>
      </c>
      <c r="F138" s="27" t="s">
        <v>14</v>
      </c>
      <c r="G138" s="27" t="s">
        <v>206</v>
      </c>
    </row>
    <row r="139" spans="1:7" ht="14.45" customHeight="1" x14ac:dyDescent="0.25">
      <c r="A139" s="20" t="str">
        <f>_xlfn.IFNA(VLOOKUP(F139, Components!$B$2:$D$201, 3, FALSE),"")</f>
        <v>XamRichTextEditor</v>
      </c>
      <c r="B139" s="20" t="str">
        <f>IF(G139&gt;0,G139,"")</f>
        <v>Bug Fix</v>
      </c>
      <c r="C139" s="20" t="str">
        <f>IF(D139="","",IF(E139="",D139,IF(E139="N/A",D139,D139&amp;CHAR(10)&amp;CHAR(10)&amp;"Notes:"&amp;CHAR(10)&amp;E139)))</f>
        <v>MemoryLeak when the editor is placed in a windows and it closes
Notes:
Fixed an issue in the XamRichTextEditor that would sometimes cause a small memory leak after dismissing a sub form containing a XamRichTextEditor.</v>
      </c>
      <c r="D139" s="27" t="s">
        <v>351</v>
      </c>
      <c r="E139" s="28" t="s">
        <v>352</v>
      </c>
      <c r="F139" s="27" t="s">
        <v>14</v>
      </c>
      <c r="G139" s="27" t="s">
        <v>206</v>
      </c>
    </row>
    <row r="140" spans="1:7" ht="14.45" customHeight="1" x14ac:dyDescent="0.25">
      <c r="A140" s="20" t="str">
        <f>_xlfn.IFNA(VLOOKUP(F140, Components!$B$2:$D$201, 3, FALSE),"")</f>
        <v>XamRichTextEditor</v>
      </c>
      <c r="B140" s="20" t="str">
        <f>IF(G140&gt;0,G140,"")</f>
        <v>Bug Fix</v>
      </c>
      <c r="C140" s="20" t="str">
        <f>IF(D140="","",IF(E140="",D140,IF(E140="N/A",D140,D140&amp;CHAR(10)&amp;CHAR(10)&amp;"Notes:"&amp;CHAR(10)&amp;E140)))</f>
        <v>Paragraph mark is not automatically selected when selecting whole paragraph with the list indicator
Notes:
Fixed an issue in the XamRichTextEditor where selecting all the text in a bullet from right to left using the mouse would select then deselect the paragraph mark.  It now leaves the paragraph mark selected.</v>
      </c>
      <c r="D140" s="27" t="s">
        <v>238</v>
      </c>
      <c r="E140" s="28" t="s">
        <v>239</v>
      </c>
      <c r="F140" s="27" t="s">
        <v>14</v>
      </c>
      <c r="G140" s="27" t="s">
        <v>206</v>
      </c>
    </row>
    <row r="141" spans="1:7" ht="14.45" customHeight="1" x14ac:dyDescent="0.25">
      <c r="A141" s="20" t="str">
        <f>_xlfn.IFNA(VLOOKUP(F141, Components!$B$2:$D$201, 3, FALSE),"")</f>
        <v>XamRichTextEditor</v>
      </c>
      <c r="B141" s="20" t="str">
        <f>IF(G141&gt;0,G141,"")</f>
        <v>Bug Fix</v>
      </c>
      <c r="C141" s="20" t="str">
        <f>IF(D141="","",IF(E141="",D141,IF(E141="N/A",D141,D141&amp;CHAR(10)&amp;CHAR(10)&amp;"Notes:"&amp;CHAR(10)&amp;E141)))</f>
        <v>Pressing Tab at the beginning of a paragraph is not indenting it
Notes:
Fixed an issue in the XamRichTextEditor which resulted in an incorrect caret position after indenting a paragraph by pressing the TAB key when positioned at the beginning of the seocnd or subsequent line of the paragraph.</v>
      </c>
      <c r="D141" s="27" t="s">
        <v>392</v>
      </c>
      <c r="E141" s="28" t="s">
        <v>393</v>
      </c>
      <c r="F141" s="27" t="s">
        <v>14</v>
      </c>
      <c r="G141" s="27" t="s">
        <v>206</v>
      </c>
    </row>
    <row r="142" spans="1:7" ht="14.45" customHeight="1" x14ac:dyDescent="0.25">
      <c r="A142" s="20" t="str">
        <f>_xlfn.IFNA(VLOOKUP(F142, Components!$B$2:$D$201, 3, FALSE),"")</f>
        <v>XamRichTextEditor</v>
      </c>
      <c r="B142" s="20" t="str">
        <f>IF(G142&gt;0,G142,"")</f>
        <v>Bug Fix</v>
      </c>
      <c r="C142" s="20" t="str">
        <f>IF(D142="","",IF(E142="",D142,IF(E142="N/A",D142,D142&amp;CHAR(10)&amp;CHAR(10)&amp;"Notes:"&amp;CHAR(10)&amp;E142)))</f>
        <v>Selection ToggleBulletFormatting and ToggleNumberFormatting is working for the first paragraph only</v>
      </c>
      <c r="D142" s="27" t="s">
        <v>397</v>
      </c>
      <c r="E142" s="28"/>
      <c r="F142" s="27" t="s">
        <v>14</v>
      </c>
      <c r="G142" s="27" t="s">
        <v>206</v>
      </c>
    </row>
    <row r="143" spans="1:7" ht="14.45" customHeight="1" x14ac:dyDescent="0.25">
      <c r="A143" s="20" t="str">
        <f>_xlfn.IFNA(VLOOKUP(F143, Components!$B$2:$D$201, 3, FALSE),"")</f>
        <v>XamRichTextEditor</v>
      </c>
      <c r="B143" s="20" t="str">
        <f>IF(G143&gt;0,G143,"")</f>
        <v>Bug Fix</v>
      </c>
      <c r="C143" s="20" t="str">
        <f>IF(D143="","",IF(E143="",D143,IF(E143="N/A",D143,D143&amp;CHAR(10)&amp;CHAR(10)&amp;"Notes:"&amp;CHAR(10)&amp;E143)))</f>
        <v>Setting new text of an existing hyperlink is causing some issues</v>
      </c>
      <c r="D143" s="27" t="s">
        <v>228</v>
      </c>
      <c r="E143" s="28"/>
      <c r="F143" s="27" t="s">
        <v>14</v>
      </c>
      <c r="G143" s="27" t="s">
        <v>206</v>
      </c>
    </row>
    <row r="144" spans="1:7" ht="14.45" customHeight="1" x14ac:dyDescent="0.25">
      <c r="A144" s="20" t="str">
        <f>_xlfn.IFNA(VLOOKUP(F144, Components!$B$2:$D$201, 3, FALSE),"")</f>
        <v>XamRichTextEditor</v>
      </c>
      <c r="B144" s="20" t="str">
        <f>IF(G144&gt;0,G144,"")</f>
        <v>Bug Fix</v>
      </c>
      <c r="C144" s="20" t="str">
        <f>IF(D144="","",IF(E144="",D144,IF(E144="N/A",D144,D144&amp;CHAR(10)&amp;CHAR(10)&amp;"Notes:"&amp;CHAR(10)&amp;E144)))</f>
        <v>Some of the Roman list indicators cannot be selected by mouse click or keyboard</v>
      </c>
      <c r="D144" s="27" t="s">
        <v>219</v>
      </c>
      <c r="E144" s="30"/>
      <c r="F144" s="27" t="s">
        <v>14</v>
      </c>
      <c r="G144" s="27" t="s">
        <v>206</v>
      </c>
    </row>
    <row r="145" spans="1:7" ht="14.45" customHeight="1" x14ac:dyDescent="0.25">
      <c r="A145" s="20" t="str">
        <f>_xlfn.IFNA(VLOOKUP(F145, Components!$B$2:$D$201, 3, FALSE),"")</f>
        <v>XamRichTextEditor</v>
      </c>
      <c r="B145" s="20" t="str">
        <f>IF(G145&gt;0,G145,"")</f>
        <v>Bug Fix</v>
      </c>
      <c r="C145" s="20" t="str">
        <f>IF(D145="","",IF(E145="",D145,IF(E145="N/A",D145,D145&amp;CHAR(10)&amp;CHAR(10)&amp;"Notes:"&amp;CHAR(10)&amp;E145)))</f>
        <v>Tab is not working properly when 2 or more paragraphs are added
Notes:
Fixed an issue where pressing the tab key at the before the first character in a paragraph with leading tabs resulted in the paragraph being indented rather than a tab being inserted.</v>
      </c>
      <c r="D145" s="27" t="s">
        <v>224</v>
      </c>
      <c r="E145" s="28" t="s">
        <v>225</v>
      </c>
      <c r="F145" s="27" t="s">
        <v>14</v>
      </c>
      <c r="G145" s="27" t="s">
        <v>206</v>
      </c>
    </row>
    <row r="146" spans="1:7" ht="14.45" customHeight="1" x14ac:dyDescent="0.25">
      <c r="A146" s="20" t="str">
        <f>_xlfn.IFNA(VLOOKUP(F146, Components!$B$2:$D$201, 3, FALSE),"")</f>
        <v>XamRichTextEditor</v>
      </c>
      <c r="B146" s="20" t="str">
        <f>IF(G146&gt;0,G146,"")</f>
        <v>Bug Fix</v>
      </c>
      <c r="C146" s="20" t="str">
        <f>IF(D146="","",IF(E146="",D146,IF(E146="N/A",D146,D146&amp;CHAR(10)&amp;CHAR(10)&amp;"Notes:"&amp;CHAR(10)&amp;E146)))</f>
        <v>Tab mark is visualized as a square instead of arrow when bullets are used</v>
      </c>
      <c r="D146" s="27" t="s">
        <v>218</v>
      </c>
      <c r="E146" s="28" t="s">
        <v>205</v>
      </c>
      <c r="F146" s="27" t="s">
        <v>14</v>
      </c>
      <c r="G146" s="27" t="s">
        <v>206</v>
      </c>
    </row>
    <row r="147" spans="1:7" ht="14.45" customHeight="1" x14ac:dyDescent="0.25">
      <c r="A147" s="20" t="str">
        <f>_xlfn.IFNA(VLOOKUP(F147, Components!$B$2:$D$201, 3, FALSE),"")</f>
        <v>XamRichTextEditor</v>
      </c>
      <c r="B147" s="20" t="str">
        <f>IF(G147&gt;0,G147,"")</f>
        <v>Bug Fix</v>
      </c>
      <c r="C147" s="20" t="str">
        <f>IF(D147="","",IF(E147="",D147,IF(E147="N/A",D147,D147&amp;CHAR(10)&amp;CHAR(10)&amp;"Notes:"&amp;CHAR(10)&amp;E147)))</f>
        <v>Tab mark shouldn't pick up any character setting</v>
      </c>
      <c r="D147" s="27" t="s">
        <v>349</v>
      </c>
      <c r="E147" s="28" t="s">
        <v>205</v>
      </c>
      <c r="F147" s="27" t="s">
        <v>14</v>
      </c>
      <c r="G147" s="27" t="s">
        <v>206</v>
      </c>
    </row>
    <row r="148" spans="1:7" ht="14.45" customHeight="1" x14ac:dyDescent="0.25">
      <c r="A148" s="20" t="str">
        <f>_xlfn.IFNA(VLOOKUP(F148, Components!$B$2:$D$201, 3, FALSE),"")</f>
        <v>XamRichTextEditor</v>
      </c>
      <c r="B148" s="20" t="str">
        <f>IF(G148&gt;0,G148,"")</f>
        <v>Bug Fix</v>
      </c>
      <c r="C148" s="20" t="str">
        <f>IF(D148="","",IF(E148="",D148,IF(E148="N/A",D148,D148&amp;CHAR(10)&amp;CHAR(10)&amp;"Notes:"&amp;CHAR(10)&amp;E148)))</f>
        <v>Tables' outer borders are missing in the exported .rtf file when the document is imported using docx.</v>
      </c>
      <c r="D148" s="27" t="s">
        <v>350</v>
      </c>
      <c r="E148" s="30"/>
      <c r="F148" s="27" t="s">
        <v>14</v>
      </c>
      <c r="G148" s="27" t="s">
        <v>206</v>
      </c>
    </row>
    <row r="149" spans="1:7" ht="14.45" customHeight="1" x14ac:dyDescent="0.25">
      <c r="A149" s="20" t="str">
        <f>_xlfn.IFNA(VLOOKUP(F149, Components!$B$2:$D$201, 3, FALSE),"")</f>
        <v>XamRichTextEditor</v>
      </c>
      <c r="B149" s="20" t="str">
        <f>IF(G149&gt;0,G149,"")</f>
        <v>Bug Fix</v>
      </c>
      <c r="C149" s="20" t="str">
        <f>IF(D149="","",IF(E149="",D149,IF(E149="N/A",D149,D149&amp;CHAR(10)&amp;CHAR(10)&amp;"Notes:"&amp;CHAR(10)&amp;E149)))</f>
        <v>ToggleBullets command is not removing any kind of ListIndicator but just Bullets
Notes:
Fixed an issue that occurred when executing the XamRichTextEditor ToggleBullets and ToggleNumbering commands where only the 'Bullet' and 'Decimal' styles were being correctly toggled 'off'.  Other styles were being set to the 'Bullet' or 'Decimal' style instead of being toggled off.</v>
      </c>
      <c r="D149" s="27" t="s">
        <v>232</v>
      </c>
      <c r="E149" s="28" t="s">
        <v>233</v>
      </c>
      <c r="F149" s="27" t="s">
        <v>14</v>
      </c>
      <c r="G149" s="27" t="s">
        <v>206</v>
      </c>
    </row>
    <row r="150" spans="1:7" ht="14.45" customHeight="1" x14ac:dyDescent="0.25">
      <c r="A150" s="20" t="str">
        <f>_xlfn.IFNA(VLOOKUP(F150, Components!$B$2:$D$201, 3, FALSE),"")</f>
        <v>XamRichTextEditor</v>
      </c>
      <c r="B150" s="20" t="str">
        <f>IF(G150&gt;0,G150,"")</f>
        <v>Bug Fix</v>
      </c>
      <c r="C150" s="20" t="str">
        <f>IF(D150="","",IF(E150="",D150,IF(E150="N/A",D150,D150&amp;CHAR(10)&amp;CHAR(10)&amp;"Notes:"&amp;CHAR(10)&amp;E150)))</f>
        <v>Underline and strikethrough lines are not drawn properly.</v>
      </c>
      <c r="D150" s="27" t="s">
        <v>396</v>
      </c>
      <c r="E150" s="28"/>
      <c r="F150" s="27" t="s">
        <v>14</v>
      </c>
      <c r="G150" s="27" t="s">
        <v>206</v>
      </c>
    </row>
    <row r="151" spans="1:7" ht="14.45" customHeight="1" x14ac:dyDescent="0.25">
      <c r="A151" s="20" t="str">
        <f>_xlfn.IFNA(VLOOKUP(F151, Components!$B$2:$D$201, 3, FALSE),"")</f>
        <v>XamRichTextEditor</v>
      </c>
      <c r="B151" s="20" t="str">
        <f>IF(G151&gt;0,G151,"")</f>
        <v>Bug Fix</v>
      </c>
      <c r="C151" s="20" t="str">
        <f>IF(D151="","",IF(E151="",D151,IF(E151="N/A",D151,D151&amp;CHAR(10)&amp;CHAR(10)&amp;"Notes:"&amp;CHAR(10)&amp;E151)))</f>
        <v>Undo is not able after a ToggleNumbering command is invoked on the first paragraph
Notes:
Fixed an issue in the XamRichTextEditor which prevented the Undo after toggling bullets/numbering on a list.</v>
      </c>
      <c r="D151" s="27" t="s">
        <v>236</v>
      </c>
      <c r="E151" s="28" t="s">
        <v>237</v>
      </c>
      <c r="F151" s="27" t="s">
        <v>14</v>
      </c>
      <c r="G151" s="27" t="s">
        <v>206</v>
      </c>
    </row>
    <row r="152" spans="1:7" ht="14.45" customHeight="1" x14ac:dyDescent="0.25">
      <c r="A152" s="20" t="str">
        <f>_xlfn.IFNA(VLOOKUP(F152, Components!$B$2:$D$201, 3, FALSE),"")</f>
        <v>XamRichTextEditor</v>
      </c>
      <c r="B152" s="20" t="str">
        <f>IF(G152&gt;0,G152,"")</f>
        <v>Bug Fix</v>
      </c>
      <c r="C152" s="20" t="str">
        <f>IF(D152="","",IF(E152="",D152,IF(E152="N/A",D152,D152&amp;CHAR(10)&amp;CHAR(10)&amp;"Notes:"&amp;CHAR(10)&amp;E152)))</f>
        <v>Vertical resize splitter is displayed with a little offset from the actual border.
Notes:
Fixed an issue in the XamRichtextEditor that occurred when resizing table columns where the vertical resize splitter was sometimes positioned with a slight offset from the cell border it was resizing.</v>
      </c>
      <c r="D152" s="27" t="s">
        <v>226</v>
      </c>
      <c r="E152" s="30" t="s">
        <v>227</v>
      </c>
      <c r="F152" s="27" t="s">
        <v>14</v>
      </c>
      <c r="G152" s="27" t="s">
        <v>206</v>
      </c>
    </row>
    <row r="153" spans="1:7" ht="14.45" customHeight="1" x14ac:dyDescent="0.25">
      <c r="A153" s="20" t="str">
        <f>_xlfn.IFNA(VLOOKUP(F153, Components!$B$2:$D$201, 3, FALSE),"")</f>
        <v>XamSchedule</v>
      </c>
      <c r="B153" s="20" t="str">
        <f>IF(G153&gt;0,G153,"")</f>
        <v>Bug Fix</v>
      </c>
      <c r="C153" s="20" t="str">
        <f>IF(D153="","",IF(E153="",D153,IF(E153="N/A",D153,D153&amp;CHAR(10)&amp;CHAR(10)&amp;"Notes:"&amp;CHAR(10)&amp;E153)))</f>
        <v>Application hangs if there is a recurrence appointment with DayOfMonthRecurrenceRule whose DayOfMonth is set to a negative number.</v>
      </c>
      <c r="D153" s="27" t="s">
        <v>364</v>
      </c>
      <c r="E153" s="28" t="s">
        <v>205</v>
      </c>
      <c r="F153" s="27" t="s">
        <v>28</v>
      </c>
      <c r="G153" s="27" t="s">
        <v>206</v>
      </c>
    </row>
    <row r="154" spans="1:7" ht="14.45" customHeight="1" x14ac:dyDescent="0.25">
      <c r="A154" s="20" t="str">
        <f>_xlfn.IFNA(VLOOKUP(F154, Components!$B$2:$D$201, 3, FALSE),"")</f>
        <v>XamSchedule</v>
      </c>
      <c r="B154" s="20" t="str">
        <f>IF(G154&gt;0,G154,"")</f>
        <v>Bug Fix</v>
      </c>
      <c r="C154" s="20" t="str">
        <f>IF(D154="","",IF(E154="",D154,IF(E154="N/A",D154,D154&amp;CHAR(10)&amp;CHAR(10)&amp;"Notes:"&amp;CHAR(10)&amp;E154)))</f>
        <v>Appointments not released from memory.</v>
      </c>
      <c r="D154" s="27" t="s">
        <v>257</v>
      </c>
      <c r="E154" s="28" t="s">
        <v>205</v>
      </c>
      <c r="F154" s="27" t="s">
        <v>27</v>
      </c>
      <c r="G154" s="27" t="s">
        <v>206</v>
      </c>
    </row>
    <row r="155" spans="1:7" ht="14.45" customHeight="1" x14ac:dyDescent="0.25">
      <c r="A155" s="20" t="str">
        <f>_xlfn.IFNA(VLOOKUP(F155, Components!$B$2:$D$201, 3, FALSE),"")</f>
        <v>XamSchedule</v>
      </c>
      <c r="B155" s="20" t="str">
        <f>IF(G155&gt;0,G155,"")</f>
        <v>Bug Fix</v>
      </c>
      <c r="C155" s="20" t="str">
        <f>IF(D155="","",IF(E155="",D155,IF(E155="N/A",D155,D155&amp;CHAR(10)&amp;CHAR(10)&amp;"Notes:"&amp;CHAR(10)&amp;E155)))</f>
        <v>Argument Exception is thrown when a ResourceCalendar is removed from DataConnector’s ResourceCalendarItemsSource collection.</v>
      </c>
      <c r="D155" s="27" t="s">
        <v>365</v>
      </c>
      <c r="E155" s="28" t="s">
        <v>205</v>
      </c>
      <c r="F155" s="27" t="s">
        <v>28</v>
      </c>
      <c r="G155" s="27" t="s">
        <v>206</v>
      </c>
    </row>
    <row r="156" spans="1:7" ht="14.45" customHeight="1" x14ac:dyDescent="0.25">
      <c r="A156" s="20" t="str">
        <f>_xlfn.IFNA(VLOOKUP(F156, Components!$B$2:$D$201, 3, FALSE),"")</f>
        <v>XamSchedule</v>
      </c>
      <c r="B156" s="20" t="str">
        <f>IF(G156&gt;0,G156,"")</f>
        <v>Bug Fix</v>
      </c>
      <c r="C156" s="20" t="str">
        <f>IF(D156="","",IF(E156="",D156,IF(E156="N/A",D156,D156&amp;CHAR(10)&amp;CHAR(10)&amp;"Notes:"&amp;CHAR(10)&amp;E156)))</f>
        <v>Description for the recurrence day-months setting is incorrect/opposite
Notes:
Modified the XamSchedule Recurring Appointment Dialog to match the functionality of the 'Monthly Recurrence Pattern' section with the Japanese localization.
In order to apply the fix, the InfragisticsWPF4.Controls.Schedules.v1*.*.resources satellite assembly must be updated in the GAC.  This can be done by command prompt after installing the service release.  For example (13.2, Windows 7 32-bit):
cd "C:\Program Files\Infragistics\2013.2\WPF\CLR4.0\Bin\ja"
"C:\Program Files\Microsoft SDKs\Windows\v7.0A\bin\NETFX 4.0 Tools\gacutil.exe" /i "InfragisticsWPF4.Controls.Schedules.v13.2.resources.dll"</v>
      </c>
      <c r="D156" s="27" t="s">
        <v>363</v>
      </c>
      <c r="E156" s="31" t="s">
        <v>273</v>
      </c>
      <c r="F156" s="27" t="s">
        <v>27</v>
      </c>
      <c r="G156" s="27" t="s">
        <v>206</v>
      </c>
    </row>
    <row r="157" spans="1:7" ht="14.45" customHeight="1" x14ac:dyDescent="0.25">
      <c r="A157" s="20" t="str">
        <f>_xlfn.IFNA(VLOOKUP(F157, Components!$B$2:$D$201, 3, FALSE),"")</f>
        <v>XamSchedule</v>
      </c>
      <c r="B157" s="20" t="str">
        <f>IF(G157&gt;0,G157,"")</f>
        <v>Bug Fix</v>
      </c>
      <c r="C157" s="20" t="str">
        <f>IF(D157="","",IF(E157="",D157,IF(E157="N/A",D157,D157&amp;CHAR(10)&amp;CHAR(10)&amp;"Notes:"&amp;CHAR(10)&amp;E157)))</f>
        <v>In MetroDark theme, 15 minutes activities are not visualized properly</v>
      </c>
      <c r="D157" s="27" t="s">
        <v>258</v>
      </c>
      <c r="E157" s="28"/>
      <c r="F157" s="27" t="s">
        <v>27</v>
      </c>
      <c r="G157" s="27" t="s">
        <v>206</v>
      </c>
    </row>
    <row r="158" spans="1:7" ht="14.45" customHeight="1" x14ac:dyDescent="0.25">
      <c r="A158" s="20" t="str">
        <f>_xlfn.IFNA(VLOOKUP(F158, Components!$B$2:$D$201, 3, FALSE),"")</f>
        <v>XamSlider</v>
      </c>
      <c r="B158" s="20" t="str">
        <f>IF(G158&gt;0,G158,"")</f>
        <v>Bug Fix</v>
      </c>
      <c r="C158" s="20" t="str">
        <f>IF(D158="","",IF(E158="",D158,IF(E158="N/A",D158,D158&amp;CHAR(10)&amp;CHAR(10)&amp;"Notes:"&amp;CHAR(10)&amp;E158)))</f>
        <v>Slider buttons in Office 2013 theme do not reflect correction action when IsDirectionReversed = true</v>
      </c>
      <c r="D158" s="27" t="s">
        <v>240</v>
      </c>
      <c r="E158" s="28" t="s">
        <v>205</v>
      </c>
      <c r="F158" s="27" t="s">
        <v>15</v>
      </c>
      <c r="G158" s="27" t="s">
        <v>206</v>
      </c>
    </row>
    <row r="159" spans="1:7" ht="14.45" customHeight="1" x14ac:dyDescent="0.25">
      <c r="A159" s="20" t="str">
        <f>_xlfn.IFNA(VLOOKUP(F159, Components!$B$2:$D$201, 3, FALSE),"")</f>
        <v>XamSlider</v>
      </c>
      <c r="B159" s="20" t="str">
        <f>IF(G159&gt;0,G159,"")</f>
        <v>Bug Fix</v>
      </c>
      <c r="C159" s="20" t="str">
        <f>IF(D159="","",IF(E159="",D159,IF(E159="N/A",D159,D159&amp;CHAR(10)&amp;CHAR(10)&amp;"Notes:"&amp;CHAR(10)&amp;E159)))</f>
        <v>Thumbs cannot be moved, when placed at the minimum value and InteractionMode property is set to Lock</v>
      </c>
      <c r="D159" s="27" t="s">
        <v>241</v>
      </c>
      <c r="E159" s="28" t="s">
        <v>205</v>
      </c>
      <c r="F159" s="27" t="s">
        <v>15</v>
      </c>
      <c r="G159" s="27" t="s">
        <v>206</v>
      </c>
    </row>
    <row r="160" spans="1:7" ht="14.45" customHeight="1" x14ac:dyDescent="0.25">
      <c r="A160" s="20" t="str">
        <f>_xlfn.IFNA(VLOOKUP(F160, Components!$B$2:$D$201, 3, FALSE),"")</f>
        <v>XamSpellChecker</v>
      </c>
      <c r="B160" s="20" t="str">
        <f>IF(G160&gt;0,G160,"")</f>
        <v>Bug Fix</v>
      </c>
      <c r="C160" s="20" t="str">
        <f>IF(D160="","",IF(E160="",D160,IF(E160="N/A",D160,D160&amp;CHAR(10)&amp;CHAR(10)&amp;"Notes:"&amp;CHAR(10)&amp;E160)))</f>
        <v>Argument Null Exception when spellchecker inside a ViewBox</v>
      </c>
      <c r="D160" s="27" t="s">
        <v>353</v>
      </c>
      <c r="E160" s="30" t="s">
        <v>205</v>
      </c>
      <c r="F160" s="27" t="s">
        <v>16</v>
      </c>
      <c r="G160" s="27" t="s">
        <v>206</v>
      </c>
    </row>
    <row r="161" spans="1:7" ht="14.45" customHeight="1" x14ac:dyDescent="0.25">
      <c r="A161" s="20" t="str">
        <f>_xlfn.IFNA(VLOOKUP(F161, Components!$B$2:$D$201, 3, FALSE),"")</f>
        <v>XamSpreadSheet</v>
      </c>
      <c r="B161" s="20" t="str">
        <f>IF(G161&gt;0,G161,"")</f>
        <v>Bug Fix</v>
      </c>
      <c r="C161" s="20" t="str">
        <f>IF(D161="","",IF(E161="",D161,IF(E161="N/A",D161,D161&amp;CHAR(10)&amp;CHAR(10)&amp;"Notes:"&amp;CHAR(10)&amp;E161)))</f>
        <v>Diagonal border lines of the cells are rendered in the opposite direction.</v>
      </c>
      <c r="D161" s="27" t="s">
        <v>312</v>
      </c>
      <c r="E161" s="28" t="s">
        <v>205</v>
      </c>
      <c r="F161" s="27" t="s">
        <v>42</v>
      </c>
      <c r="G161" s="27" t="s">
        <v>206</v>
      </c>
    </row>
    <row r="162" spans="1:7" ht="14.45" customHeight="1" x14ac:dyDescent="0.25">
      <c r="A162" s="20" t="str">
        <f>_xlfn.IFNA(VLOOKUP(F162, Components!$B$2:$D$201, 3, FALSE),"")</f>
        <v>XamSpreadSheet</v>
      </c>
      <c r="B162" s="20" t="str">
        <f>IF(G162&gt;0,G162,"")</f>
        <v>Bug Fix</v>
      </c>
      <c r="C162" s="20" t="str">
        <f>IF(D162="","",IF(E162="",D162,IF(E162="N/A",D162,D162&amp;CHAR(10)&amp;CHAR(10)&amp;"Notes:"&amp;CHAR(10)&amp;E162)))</f>
        <v>Wrong cell is activated when loading an existing named reference containing multiple selected ranges.</v>
      </c>
      <c r="D162" s="27" t="s">
        <v>373</v>
      </c>
      <c r="E162" s="28" t="s">
        <v>205</v>
      </c>
      <c r="F162" s="27" t="s">
        <v>42</v>
      </c>
      <c r="G162" s="27" t="s">
        <v>206</v>
      </c>
    </row>
    <row r="163" spans="1:7" ht="14.45" customHeight="1" x14ac:dyDescent="0.25">
      <c r="A163" s="20" t="str">
        <f>_xlfn.IFNA(VLOOKUP(F163, Components!$B$2:$D$201, 3, FALSE),"")</f>
        <v>XamSpreadSheet</v>
      </c>
      <c r="B163" s="20" t="str">
        <f>IF(G163&gt;0,G163,"")</f>
        <v>Bug Fix</v>
      </c>
      <c r="C163" s="20" t="str">
        <f>IF(D163="","",IF(E163="",D163,IF(E163="N/A",D163,D163&amp;CHAR(10)&amp;CHAR(10)&amp;"Notes:"&amp;CHAR(10)&amp;E163)))</f>
        <v>Single click and typing does not automatically enter edit mode when using IME</v>
      </c>
      <c r="D163" s="27" t="s">
        <v>374</v>
      </c>
      <c r="E163" s="28"/>
      <c r="F163" s="27" t="s">
        <v>42</v>
      </c>
      <c r="G163" s="27" t="s">
        <v>206</v>
      </c>
    </row>
    <row r="164" spans="1:7" ht="14.45" customHeight="1" x14ac:dyDescent="0.25">
      <c r="A164" s="20" t="str">
        <f>_xlfn.IFNA(VLOOKUP(F164, Components!$B$2:$D$201, 3, FALSE),"")</f>
        <v>XamSpreadSheet</v>
      </c>
      <c r="B164" s="20" t="str">
        <f>IF(G164&gt;0,G164,"")</f>
        <v>Bug Fix</v>
      </c>
      <c r="C164" s="20" t="str">
        <f>IF(D164="","",IF(E164="",D164,IF(E164="N/A",D164,D164&amp;CHAR(10)&amp;CHAR(10)&amp;"Notes:"&amp;CHAR(10)&amp;E164)))</f>
        <v>Setting cell's font is not visually updated.</v>
      </c>
      <c r="D164" s="25" t="s">
        <v>375</v>
      </c>
      <c r="E164" s="26" t="s">
        <v>205</v>
      </c>
      <c r="F164" s="25" t="s">
        <v>42</v>
      </c>
      <c r="G164" s="25" t="s">
        <v>206</v>
      </c>
    </row>
    <row r="165" spans="1:7" ht="14.45" customHeight="1" x14ac:dyDescent="0.25">
      <c r="A165" s="20" t="str">
        <f>_xlfn.IFNA(VLOOKUP(F165, Components!$B$2:$D$201, 3, FALSE),"")</f>
        <v>XamSpreadSheet</v>
      </c>
      <c r="B165" s="20" t="str">
        <f>IF(G165&gt;0,G165,"")</f>
        <v>Bug Fix</v>
      </c>
      <c r="C165" s="20" t="str">
        <f>IF(D165="","",IF(E165="",D165,IF(E165="N/A",D165,D165&amp;CHAR(10)&amp;CHAR(10)&amp;"Notes:"&amp;CHAR(10)&amp;E165)))</f>
        <v>Superscript in xamSpreadsheet is not rendered properly</v>
      </c>
      <c r="D165" s="25" t="s">
        <v>376</v>
      </c>
      <c r="E165" s="26" t="s">
        <v>205</v>
      </c>
      <c r="F165" s="25" t="s">
        <v>42</v>
      </c>
      <c r="G165" s="25" t="s">
        <v>206</v>
      </c>
    </row>
    <row r="166" spans="1:7" ht="14.45" customHeight="1" x14ac:dyDescent="0.25">
      <c r="A166" s="20" t="str">
        <f>_xlfn.IFNA(VLOOKUP(F166, Components!$B$2:$D$201, 3, FALSE),"")</f>
        <v>XamSpreadSheet</v>
      </c>
      <c r="B166" s="20" t="str">
        <f>IF(G166&gt;0,G166,"")</f>
        <v>Bug Fix</v>
      </c>
      <c r="C166" s="20" t="str">
        <f>IF(D166="","",IF(E166="",D166,IF(E166="N/A",D166,D166&amp;CHAR(10)&amp;CHAR(10)&amp;"Notes:"&amp;CHAR(10)&amp;E166)))</f>
        <v>Incorrect cell references after pasting a formula in a cell where the formula should result in an error.</v>
      </c>
      <c r="D166" s="25" t="s">
        <v>377</v>
      </c>
      <c r="E166" s="26"/>
      <c r="F166" s="25" t="s">
        <v>42</v>
      </c>
      <c r="G166" s="25" t="s">
        <v>206</v>
      </c>
    </row>
    <row r="167" spans="1:7" ht="14.45" customHeight="1" x14ac:dyDescent="0.25">
      <c r="A167" s="20" t="str">
        <f>_xlfn.IFNA(VLOOKUP(F167, Components!$B$2:$D$201, 3, FALSE),"")</f>
        <v>XamSpreadSheet</v>
      </c>
      <c r="B167" s="20" t="str">
        <f>IF(G167&gt;0,G167,"")</f>
        <v>Bug Fix</v>
      </c>
      <c r="C167" s="20" t="str">
        <f>IF(D167="","",IF(E167="",D167,IF(E167="N/A",D167,D167&amp;CHAR(10)&amp;CHAR(10)&amp;"Notes:"&amp;CHAR(10)&amp;E167)))</f>
        <v>ToggleSuperscript and ToggleSubscript routed commands don't update the xamSpreadsheet cell.</v>
      </c>
      <c r="D167" s="25" t="s">
        <v>378</v>
      </c>
      <c r="E167" s="26"/>
      <c r="F167" s="25" t="s">
        <v>42</v>
      </c>
      <c r="G167" s="25" t="s">
        <v>206</v>
      </c>
    </row>
    <row r="168" spans="1:7" ht="14.45" customHeight="1" x14ac:dyDescent="0.25">
      <c r="A168" s="20" t="str">
        <f>_xlfn.IFNA(VLOOKUP(F168, Components!$B$2:$D$201, 3, FALSE),"")</f>
        <v>XamSpreadSheet</v>
      </c>
      <c r="B168" s="20" t="str">
        <f>IF(G168&gt;0,G168,"")</f>
        <v>Bug Fix</v>
      </c>
      <c r="C168" s="20" t="str">
        <f>IF(D168="","",IF(E168="",D168,IF(E168="N/A",D168,D168&amp;CHAR(10)&amp;CHAR(10)&amp;"Notes:"&amp;CHAR(10)&amp;E168)))</f>
        <v>SpreadSheet has the line is still visible in the cell after the removal of the underline</v>
      </c>
      <c r="D168" s="25" t="s">
        <v>379</v>
      </c>
      <c r="E168" s="26" t="s">
        <v>205</v>
      </c>
      <c r="F168" s="25" t="s">
        <v>42</v>
      </c>
      <c r="G168" s="25" t="s">
        <v>206</v>
      </c>
    </row>
    <row r="169" spans="1:7" ht="14.45" customHeight="1" x14ac:dyDescent="0.25">
      <c r="A169" s="20" t="str">
        <f>_xlfn.IFNA(VLOOKUP(F169, Components!$B$2:$D$201, 3, FALSE),"")</f>
        <v>XamSpreadSheet</v>
      </c>
      <c r="B169" s="20" t="str">
        <f>IF(G169&gt;0,G169,"")</f>
        <v>Bug Fix</v>
      </c>
      <c r="C169" s="20" t="str">
        <f>IF(D169="","",IF(E169="",D169,IF(E169="N/A",D169,D169&amp;CHAR(10)&amp;CHAR(10)&amp;"Notes:"&amp;CHAR(10)&amp;E169)))</f>
        <v>SpreadSheet has incorrect underlining of the selected cell's content</v>
      </c>
      <c r="D169" s="25" t="s">
        <v>380</v>
      </c>
      <c r="E169" s="26" t="s">
        <v>205</v>
      </c>
      <c r="F169" s="25" t="s">
        <v>42</v>
      </c>
      <c r="G169" s="25" t="s">
        <v>206</v>
      </c>
    </row>
    <row r="170" spans="1:7" ht="14.45" customHeight="1" x14ac:dyDescent="0.25">
      <c r="A170" s="20" t="str">
        <f>_xlfn.IFNA(VLOOKUP(F170, Components!$B$2:$D$201, 3, FALSE),"")</f>
        <v>XamSpreadSheet</v>
      </c>
      <c r="B170" s="20" t="str">
        <f>IF(G170&gt;0,G170,"")</f>
        <v>Bug Fix</v>
      </c>
      <c r="C170" s="20" t="str">
        <f>IF(D170="","",IF(E170="",D170,IF(E170="N/A",D170,D170&amp;CHAR(10)&amp;CHAR(10)&amp;"Notes:"&amp;CHAR(10)&amp;E170)))</f>
        <v>SpreadSheet has incorrect Button mode</v>
      </c>
      <c r="D170" s="25" t="s">
        <v>381</v>
      </c>
      <c r="E170" s="26"/>
      <c r="F170" s="25" t="s">
        <v>42</v>
      </c>
      <c r="G170" s="25" t="s">
        <v>206</v>
      </c>
    </row>
    <row r="171" spans="1:7" ht="14.45" customHeight="1" x14ac:dyDescent="0.25">
      <c r="A171" s="20" t="str">
        <f>_xlfn.IFNA(VLOOKUP(F171, Components!$B$2:$D$201, 3, FALSE),"")</f>
        <v>XamSyntaxEditor</v>
      </c>
      <c r="B171" s="20" t="str">
        <f>IF(G171&gt;0,G171,"")</f>
        <v>Bug Fix</v>
      </c>
      <c r="C171" s="20" t="str">
        <f>IF(D171="","",IF(E171="",D171,IF(E171="N/A",D171,D171&amp;CHAR(10)&amp;CHAR(10)&amp;"Notes:"&amp;CHAR(10)&amp;E171)))</f>
        <v>Null Reference Exception is thrown when selecting the typed text if the 'Visibility' of the EditorDocumentViewScrollBarArea is set to "Collapsed"
Notes:
Fixed an issue in the XamSyntaxEditor which resulted in a NullReferenceException when a custom style was supplied for the EditorDocumentViewScrollBarArea which set the Visibility of the ScrollBars to Collapsed.</v>
      </c>
      <c r="D171" s="25" t="s">
        <v>354</v>
      </c>
      <c r="E171" s="26" t="s">
        <v>260</v>
      </c>
      <c r="F171" s="25" t="s">
        <v>17</v>
      </c>
      <c r="G171" s="25" t="s">
        <v>206</v>
      </c>
    </row>
    <row r="172" spans="1:7" ht="14.45" customHeight="1" x14ac:dyDescent="0.25">
      <c r="A172" s="20" t="str">
        <f>_xlfn.IFNA(VLOOKUP(F172, Components!$B$2:$D$201, 3, FALSE),"")</f>
        <v>XamTileManager</v>
      </c>
      <c r="B172" s="20" t="str">
        <f>IF(G172&gt;0,G172,"")</f>
        <v>Bug Fix</v>
      </c>
      <c r="C172" s="20" t="str">
        <f>IF(D172="","",IF(E172="",D172,IF(E172="N/A",D172,D172&amp;CHAR(10)&amp;CHAR(10)&amp;"Notes:"&amp;CHAR(10)&amp;E172)))</f>
        <v>Maximized tile not released from memory after removal from UI.</v>
      </c>
      <c r="D172" s="25" t="s">
        <v>274</v>
      </c>
      <c r="E172" s="26" t="s">
        <v>205</v>
      </c>
      <c r="F172" s="25" t="s">
        <v>29</v>
      </c>
      <c r="G172" s="25" t="s">
        <v>206</v>
      </c>
    </row>
    <row r="173" spans="1:7" ht="14.45" customHeight="1" x14ac:dyDescent="0.25">
      <c r="A173" s="20" t="str">
        <f>_xlfn.IFNA(VLOOKUP(F173, Components!$B$2:$D$201, 3, FALSE),"")</f>
        <v>XamTileManager</v>
      </c>
      <c r="B173" s="20" t="str">
        <f>IF(G173&gt;0,G173,"")</f>
        <v>Bug Fix</v>
      </c>
      <c r="C173" s="20" t="str">
        <f>IF(D173="","",IF(E173="",D173,IF(E173="N/A",D173,D173&amp;CHAR(10)&amp;CHAR(10)&amp;"Notes:"&amp;CHAR(10)&amp;E173)))</f>
        <v>Tiles not released from memory after close.</v>
      </c>
      <c r="D173" s="25" t="s">
        <v>275</v>
      </c>
      <c r="E173" s="26" t="s">
        <v>205</v>
      </c>
      <c r="F173" s="25" t="s">
        <v>29</v>
      </c>
      <c r="G173" s="25" t="s">
        <v>206</v>
      </c>
    </row>
    <row r="174" spans="1:7" ht="14.45" customHeight="1" x14ac:dyDescent="0.25">
      <c r="A174" s="20" t="str">
        <f>_xlfn.IFNA(VLOOKUP(F174, Components!$B$2:$D$201, 3, FALSE),"")</f>
        <v>XamTileManager</v>
      </c>
      <c r="B174" s="20" t="str">
        <f>IF(G174&gt;0,G174,"")</f>
        <v>Improvement</v>
      </c>
      <c r="C174" s="20" t="str">
        <f>IF(D174="","",IF(E174="",D174,IF(E174="N/A",D174,D174&amp;CHAR(10)&amp;CHAR(10)&amp;"Notes:"&amp;CHAR(10)&amp;E174)))</f>
        <v>XamDataGrid in tile jumps when grid in another tile is refreshed
Notes:
This was not a bug. It had to do with an interaction between the logic used to fill the available space in the xamDataGrid and the xamTileManager layout logic.
We added a property to control this behavior to GridViewSettings called 'AllowLastRecordScrollToTop". It defaults to false but if set to true will prevent the attempt to fill available space with records. 
For example to set this proeprty in xaml :
&lt;igWPF:XamDataGrid&gt;
    &lt;igWPF:XamDataGrid.ViewSettings&gt;
           &lt;igWPF:GridViewSettings AllowLastRecordScrollToTop="True"/&gt;
    &lt;/igWPF:XamDataGrid.ViewSettings&gt;
&lt;i/gWPF:XamDataGrid&gt;</v>
      </c>
      <c r="D174" s="25" t="s">
        <v>276</v>
      </c>
      <c r="E174" s="31" t="s">
        <v>277</v>
      </c>
      <c r="F174" s="25" t="s">
        <v>29</v>
      </c>
      <c r="G174" s="25" t="s">
        <v>243</v>
      </c>
    </row>
    <row r="175" spans="1:7" ht="14.45" hidden="1" customHeight="1" x14ac:dyDescent="0.25">
      <c r="A175" s="20" t="str">
        <f>_xlfn.IFNA(VLOOKUP(F175, Components!$B$2:$D$201, 3, FALSE),"")</f>
        <v/>
      </c>
      <c r="B175" s="20" t="str">
        <f t="shared" ref="B161:B191" si="0">IF(G175&gt;0,G175,"")</f>
        <v/>
      </c>
      <c r="C175" s="20" t="str">
        <f t="shared" ref="C161:C191" si="1">IF(D175="","",IF(E175="",D175,IF(E175="N/A",D175,D175&amp;CHAR(10)&amp;CHAR(10)&amp;"Notes:"&amp;CHAR(10)&amp;E175)))</f>
        <v/>
      </c>
      <c r="D175" s="3"/>
      <c r="E175" s="3"/>
      <c r="F175" s="3"/>
      <c r="G175" s="3"/>
    </row>
    <row r="176" spans="1:7" ht="14.45" hidden="1" customHeight="1" x14ac:dyDescent="0.25">
      <c r="A176" s="20" t="str">
        <f>_xlfn.IFNA(VLOOKUP(F176, Components!$B$2:$D$201, 3, FALSE),"")</f>
        <v/>
      </c>
      <c r="B176" s="20" t="str">
        <f t="shared" si="0"/>
        <v/>
      </c>
      <c r="C176" s="20" t="str">
        <f t="shared" si="1"/>
        <v/>
      </c>
      <c r="D176" s="3"/>
      <c r="E176" s="3"/>
      <c r="F176" s="3"/>
      <c r="G176" s="3"/>
    </row>
    <row r="177" spans="1:7" ht="14.45" hidden="1" customHeight="1" x14ac:dyDescent="0.25">
      <c r="A177" s="20" t="str">
        <f>_xlfn.IFNA(VLOOKUP(F177, Components!$B$2:$D$201, 3, FALSE),"")</f>
        <v/>
      </c>
      <c r="B177" s="20" t="str">
        <f t="shared" si="0"/>
        <v/>
      </c>
      <c r="C177" s="20" t="str">
        <f t="shared" si="1"/>
        <v/>
      </c>
      <c r="D177" s="3"/>
      <c r="E177" s="3"/>
      <c r="F177" s="3"/>
      <c r="G177" s="3"/>
    </row>
    <row r="178" spans="1:7" ht="14.45" hidden="1" customHeight="1" x14ac:dyDescent="0.25">
      <c r="A178" s="20" t="str">
        <f>_xlfn.IFNA(VLOOKUP(F178, Components!$B$2:$D$201, 3, FALSE),"")</f>
        <v/>
      </c>
      <c r="B178" s="20" t="str">
        <f t="shared" si="0"/>
        <v/>
      </c>
      <c r="C178" s="20" t="str">
        <f t="shared" si="1"/>
        <v/>
      </c>
      <c r="D178" s="3"/>
      <c r="E178" s="3"/>
      <c r="F178" s="3"/>
      <c r="G178" s="3"/>
    </row>
    <row r="179" spans="1:7" ht="14.45" hidden="1" customHeight="1" x14ac:dyDescent="0.25">
      <c r="A179" s="20" t="str">
        <f>_xlfn.IFNA(VLOOKUP(F179, Components!$B$2:$D$201, 3, FALSE),"")</f>
        <v/>
      </c>
      <c r="B179" s="20" t="str">
        <f t="shared" si="0"/>
        <v/>
      </c>
      <c r="C179" s="20" t="str">
        <f t="shared" si="1"/>
        <v/>
      </c>
      <c r="D179" s="3"/>
      <c r="E179" s="3"/>
      <c r="F179" s="3"/>
      <c r="G179" s="3"/>
    </row>
    <row r="180" spans="1:7" ht="14.45" hidden="1" customHeight="1" x14ac:dyDescent="0.25">
      <c r="A180" s="20" t="str">
        <f>_xlfn.IFNA(VLOOKUP(F180, Components!$B$2:$D$201, 3, FALSE),"")</f>
        <v/>
      </c>
      <c r="B180" s="20" t="str">
        <f t="shared" si="0"/>
        <v/>
      </c>
      <c r="C180" s="20" t="str">
        <f t="shared" si="1"/>
        <v/>
      </c>
      <c r="D180" s="3"/>
      <c r="E180" s="3"/>
      <c r="F180" s="3"/>
      <c r="G180" s="3"/>
    </row>
    <row r="181" spans="1:7" ht="14.45" hidden="1" customHeight="1" x14ac:dyDescent="0.25">
      <c r="A181" s="20" t="str">
        <f>_xlfn.IFNA(VLOOKUP(F181, Components!$B$2:$D$201, 3, FALSE),"")</f>
        <v/>
      </c>
      <c r="B181" s="20" t="str">
        <f t="shared" si="0"/>
        <v/>
      </c>
      <c r="C181" s="20" t="str">
        <f t="shared" si="1"/>
        <v/>
      </c>
      <c r="D181" s="3"/>
      <c r="E181" s="3"/>
      <c r="F181" s="3"/>
      <c r="G181" s="3"/>
    </row>
    <row r="182" spans="1:7" ht="14.45" hidden="1" customHeight="1" x14ac:dyDescent="0.25">
      <c r="A182" s="20" t="str">
        <f>_xlfn.IFNA(VLOOKUP(F182, Components!$B$2:$D$201, 3, FALSE),"")</f>
        <v/>
      </c>
      <c r="B182" s="20" t="str">
        <f t="shared" si="0"/>
        <v/>
      </c>
      <c r="C182" s="20" t="str">
        <f t="shared" si="1"/>
        <v/>
      </c>
      <c r="D182" s="3"/>
      <c r="E182" s="3"/>
      <c r="F182" s="3"/>
      <c r="G182" s="3"/>
    </row>
    <row r="183" spans="1:7" ht="14.45" hidden="1" customHeight="1" x14ac:dyDescent="0.25">
      <c r="A183" s="20" t="str">
        <f>_xlfn.IFNA(VLOOKUP(F183, Components!$B$2:$D$201, 3, FALSE),"")</f>
        <v/>
      </c>
      <c r="B183" s="20" t="str">
        <f t="shared" si="0"/>
        <v/>
      </c>
      <c r="C183" s="20" t="str">
        <f t="shared" si="1"/>
        <v/>
      </c>
      <c r="D183" s="3"/>
      <c r="E183" s="3"/>
      <c r="F183" s="3"/>
      <c r="G183" s="3"/>
    </row>
    <row r="184" spans="1:7" ht="14.45" hidden="1" customHeight="1" x14ac:dyDescent="0.25">
      <c r="A184" s="20" t="str">
        <f>_xlfn.IFNA(VLOOKUP(F184, Components!$B$2:$D$201, 3, FALSE),"")</f>
        <v/>
      </c>
      <c r="B184" s="20" t="str">
        <f t="shared" si="0"/>
        <v/>
      </c>
      <c r="C184" s="20" t="str">
        <f t="shared" si="1"/>
        <v/>
      </c>
      <c r="D184" s="3"/>
      <c r="E184" s="3"/>
      <c r="F184" s="3"/>
      <c r="G184" s="3"/>
    </row>
    <row r="185" spans="1:7" ht="14.45" hidden="1" customHeight="1" x14ac:dyDescent="0.25">
      <c r="A185" s="20" t="str">
        <f>_xlfn.IFNA(VLOOKUP(F185, Components!$B$2:$D$201, 3, FALSE),"")</f>
        <v/>
      </c>
      <c r="B185" s="20" t="str">
        <f t="shared" si="0"/>
        <v/>
      </c>
      <c r="C185" s="20" t="str">
        <f t="shared" si="1"/>
        <v/>
      </c>
      <c r="D185" s="3"/>
      <c r="E185" s="3"/>
      <c r="F185" s="3"/>
      <c r="G185" s="3"/>
    </row>
    <row r="186" spans="1:7" ht="14.45" hidden="1" customHeight="1" x14ac:dyDescent="0.25">
      <c r="A186" s="20" t="str">
        <f>_xlfn.IFNA(VLOOKUP(F186, Components!$B$2:$D$201, 3, FALSE),"")</f>
        <v/>
      </c>
      <c r="B186" s="20" t="str">
        <f t="shared" si="0"/>
        <v/>
      </c>
      <c r="C186" s="20" t="str">
        <f t="shared" si="1"/>
        <v/>
      </c>
      <c r="D186" s="3"/>
      <c r="E186" s="3"/>
      <c r="F186" s="3"/>
      <c r="G186" s="3"/>
    </row>
    <row r="187" spans="1:7" ht="14.45" hidden="1" customHeight="1" x14ac:dyDescent="0.25">
      <c r="A187" s="20" t="str">
        <f>_xlfn.IFNA(VLOOKUP(F187, Components!$B$2:$D$201, 3, FALSE),"")</f>
        <v/>
      </c>
      <c r="B187" s="20" t="str">
        <f t="shared" si="0"/>
        <v/>
      </c>
      <c r="C187" s="20" t="str">
        <f t="shared" si="1"/>
        <v/>
      </c>
      <c r="D187" s="3"/>
      <c r="E187" s="3"/>
      <c r="F187" s="3"/>
      <c r="G187" s="3"/>
    </row>
    <row r="188" spans="1:7" ht="14.45" hidden="1" customHeight="1" x14ac:dyDescent="0.25">
      <c r="A188" s="20" t="str">
        <f>_xlfn.IFNA(VLOOKUP(F188, Components!$B$2:$D$201, 3, FALSE),"")</f>
        <v/>
      </c>
      <c r="B188" s="20" t="str">
        <f t="shared" si="0"/>
        <v/>
      </c>
      <c r="C188" s="20" t="str">
        <f t="shared" si="1"/>
        <v/>
      </c>
      <c r="D188" s="3"/>
      <c r="E188" s="3"/>
      <c r="F188" s="3"/>
      <c r="G188" s="3"/>
    </row>
    <row r="189" spans="1:7" ht="14.45" hidden="1" customHeight="1" x14ac:dyDescent="0.25">
      <c r="A189" s="20" t="str">
        <f>_xlfn.IFNA(VLOOKUP(F189, Components!$B$2:$D$201, 3, FALSE),"")</f>
        <v/>
      </c>
      <c r="B189" s="20" t="str">
        <f t="shared" si="0"/>
        <v/>
      </c>
      <c r="C189" s="20" t="str">
        <f t="shared" si="1"/>
        <v/>
      </c>
      <c r="D189" s="3"/>
      <c r="E189" s="3"/>
      <c r="F189" s="3"/>
      <c r="G189" s="3"/>
    </row>
    <row r="190" spans="1:7" ht="14.45" hidden="1" customHeight="1" x14ac:dyDescent="0.25">
      <c r="A190" s="20" t="str">
        <f>_xlfn.IFNA(VLOOKUP(F190, Components!$B$2:$D$201, 3, FALSE),"")</f>
        <v/>
      </c>
      <c r="B190" s="20" t="str">
        <f t="shared" si="0"/>
        <v/>
      </c>
      <c r="C190" s="20" t="str">
        <f t="shared" si="1"/>
        <v/>
      </c>
      <c r="D190" s="3"/>
      <c r="E190" s="3"/>
      <c r="F190" s="3"/>
      <c r="G190" s="3"/>
    </row>
    <row r="191" spans="1:7" ht="14.45" hidden="1" customHeight="1" x14ac:dyDescent="0.25">
      <c r="A191" s="20" t="str">
        <f>_xlfn.IFNA(VLOOKUP(F191, Components!$B$2:$D$201, 3, FALSE),"")</f>
        <v/>
      </c>
      <c r="B191" s="20" t="str">
        <f t="shared" si="0"/>
        <v/>
      </c>
      <c r="C191" s="20" t="str">
        <f t="shared" si="1"/>
        <v/>
      </c>
      <c r="D191" s="3"/>
      <c r="E191" s="3"/>
      <c r="F191" s="3"/>
      <c r="G191" s="3"/>
    </row>
    <row r="192" spans="1:7" ht="14.45" hidden="1" customHeight="1" x14ac:dyDescent="0.25">
      <c r="A192" s="20" t="str">
        <f>_xlfn.IFNA(VLOOKUP(F192, Components!$B$2:$D$201, 3, FALSE),"")</f>
        <v/>
      </c>
      <c r="B192" s="20" t="str">
        <f t="shared" ref="B192:B255" si="2">IF(G192&gt;0,G192,"")</f>
        <v/>
      </c>
      <c r="C192" s="20" t="str">
        <f t="shared" ref="C192:C255" si="3">IF(D192="","",IF(E192="",D192,IF(E192="N/A",D192,D192&amp;CHAR(10)&amp;CHAR(10)&amp;"Notes:"&amp;CHAR(10)&amp;E192)))</f>
        <v/>
      </c>
      <c r="D192" s="3"/>
      <c r="E192" s="3"/>
      <c r="F192" s="3"/>
      <c r="G192" s="3"/>
    </row>
    <row r="193" spans="1:7" ht="14.45" hidden="1" customHeight="1" x14ac:dyDescent="0.25">
      <c r="A193" s="20" t="str">
        <f>_xlfn.IFNA(VLOOKUP(F193, Components!$B$2:$D$201, 3, FALSE),"")</f>
        <v/>
      </c>
      <c r="B193" s="20" t="str">
        <f t="shared" si="2"/>
        <v/>
      </c>
      <c r="C193" s="20" t="str">
        <f t="shared" si="3"/>
        <v/>
      </c>
      <c r="D193" s="3"/>
      <c r="E193" s="3"/>
      <c r="F193" s="3"/>
      <c r="G193" s="3"/>
    </row>
    <row r="194" spans="1:7" ht="14.45" hidden="1" customHeight="1" x14ac:dyDescent="0.25">
      <c r="A194" s="20" t="str">
        <f>_xlfn.IFNA(VLOOKUP(F194, Components!$B$2:$D$201, 3, FALSE),"")</f>
        <v/>
      </c>
      <c r="B194" s="20" t="str">
        <f t="shared" si="2"/>
        <v/>
      </c>
      <c r="C194" s="20" t="str">
        <f t="shared" si="3"/>
        <v/>
      </c>
      <c r="D194" s="3"/>
      <c r="E194" s="3"/>
      <c r="F194" s="3"/>
      <c r="G194" s="3"/>
    </row>
    <row r="195" spans="1:7" ht="14.45" hidden="1" customHeight="1" x14ac:dyDescent="0.25">
      <c r="A195" s="20" t="str">
        <f>_xlfn.IFNA(VLOOKUP(F195, Components!$B$2:$D$201, 3, FALSE),"")</f>
        <v/>
      </c>
      <c r="B195" s="20" t="str">
        <f t="shared" si="2"/>
        <v/>
      </c>
      <c r="C195" s="20" t="str">
        <f t="shared" si="3"/>
        <v/>
      </c>
      <c r="D195" s="3"/>
      <c r="E195" s="3"/>
      <c r="F195" s="3"/>
      <c r="G195" s="3"/>
    </row>
    <row r="196" spans="1:7" ht="14.45" hidden="1" customHeight="1" x14ac:dyDescent="0.25">
      <c r="A196" s="20" t="str">
        <f>_xlfn.IFNA(VLOOKUP(F196, Components!$B$2:$D$201, 3, FALSE),"")</f>
        <v/>
      </c>
      <c r="B196" s="20" t="str">
        <f t="shared" si="2"/>
        <v/>
      </c>
      <c r="C196" s="20" t="str">
        <f t="shared" si="3"/>
        <v/>
      </c>
      <c r="D196" s="3"/>
      <c r="E196" s="3"/>
      <c r="F196" s="3"/>
      <c r="G196" s="3"/>
    </row>
    <row r="197" spans="1:7" ht="14.45" hidden="1" customHeight="1" x14ac:dyDescent="0.25">
      <c r="A197" s="20" t="str">
        <f>_xlfn.IFNA(VLOOKUP(F197, Components!$B$2:$D$201, 3, FALSE),"")</f>
        <v/>
      </c>
      <c r="B197" s="20" t="str">
        <f t="shared" si="2"/>
        <v/>
      </c>
      <c r="C197" s="20" t="str">
        <f t="shared" si="3"/>
        <v/>
      </c>
      <c r="D197" s="3"/>
      <c r="E197" s="3"/>
      <c r="F197" s="3"/>
      <c r="G197" s="3"/>
    </row>
    <row r="198" spans="1:7" ht="14.45" hidden="1" customHeight="1" x14ac:dyDescent="0.25">
      <c r="A198" s="20" t="str">
        <f>_xlfn.IFNA(VLOOKUP(F198, Components!$B$2:$D$201, 3, FALSE),"")</f>
        <v/>
      </c>
      <c r="B198" s="20" t="str">
        <f t="shared" si="2"/>
        <v/>
      </c>
      <c r="C198" s="20" t="str">
        <f t="shared" si="3"/>
        <v/>
      </c>
      <c r="D198" s="3"/>
      <c r="E198" s="3"/>
      <c r="F198" s="3"/>
      <c r="G198" s="3"/>
    </row>
    <row r="199" spans="1:7" ht="14.45" hidden="1" customHeight="1" x14ac:dyDescent="0.25">
      <c r="A199" s="20" t="str">
        <f>_xlfn.IFNA(VLOOKUP(F199, Components!$B$2:$D$201, 3, FALSE),"")</f>
        <v/>
      </c>
      <c r="B199" s="20" t="str">
        <f t="shared" si="2"/>
        <v/>
      </c>
      <c r="C199" s="20" t="str">
        <f t="shared" si="3"/>
        <v/>
      </c>
      <c r="D199" s="3"/>
      <c r="E199" s="3"/>
      <c r="F199" s="3"/>
      <c r="G199" s="3"/>
    </row>
    <row r="200" spans="1:7" ht="14.45" hidden="1" customHeight="1" x14ac:dyDescent="0.25">
      <c r="A200" s="20" t="str">
        <f>_xlfn.IFNA(VLOOKUP(F200, Components!$B$2:$D$201, 3, FALSE),"")</f>
        <v/>
      </c>
      <c r="B200" s="20" t="str">
        <f t="shared" si="2"/>
        <v/>
      </c>
      <c r="C200" s="20" t="str">
        <f t="shared" si="3"/>
        <v/>
      </c>
      <c r="D200" s="3"/>
      <c r="E200" s="3"/>
      <c r="F200" s="3"/>
      <c r="G200" s="3"/>
    </row>
    <row r="201" spans="1:7" ht="14.45" hidden="1" customHeight="1" x14ac:dyDescent="0.25">
      <c r="A201" s="20" t="str">
        <f>_xlfn.IFNA(VLOOKUP(F201, Components!$B$2:$D$201, 3, FALSE),"")</f>
        <v/>
      </c>
      <c r="B201" s="20" t="str">
        <f t="shared" si="2"/>
        <v/>
      </c>
      <c r="C201" s="20" t="str">
        <f t="shared" si="3"/>
        <v/>
      </c>
      <c r="D201" s="3"/>
      <c r="E201" s="3"/>
      <c r="F201" s="3"/>
      <c r="G201" s="3"/>
    </row>
    <row r="202" spans="1:7" ht="14.45" hidden="1" customHeight="1" x14ac:dyDescent="0.25">
      <c r="A202" s="20" t="str">
        <f>_xlfn.IFNA(VLOOKUP(F202, Components!$B$2:$D$201, 3, FALSE),"")</f>
        <v/>
      </c>
      <c r="B202" s="20" t="str">
        <f t="shared" si="2"/>
        <v/>
      </c>
      <c r="C202" s="20" t="str">
        <f t="shared" si="3"/>
        <v/>
      </c>
      <c r="D202" s="3"/>
      <c r="E202" s="3"/>
      <c r="F202" s="3"/>
      <c r="G202" s="3"/>
    </row>
    <row r="203" spans="1:7" ht="14.45" hidden="1" customHeight="1" x14ac:dyDescent="0.25">
      <c r="A203" s="20" t="str">
        <f>_xlfn.IFNA(VLOOKUP(F203, Components!$B$2:$D$201, 3, FALSE),"")</f>
        <v/>
      </c>
      <c r="B203" s="20" t="str">
        <f t="shared" si="2"/>
        <v/>
      </c>
      <c r="C203" s="20" t="str">
        <f t="shared" si="3"/>
        <v/>
      </c>
      <c r="D203" s="3"/>
      <c r="E203" s="3"/>
      <c r="F203" s="3"/>
      <c r="G203" s="3"/>
    </row>
    <row r="204" spans="1:7" ht="14.45" hidden="1" customHeight="1" x14ac:dyDescent="0.25">
      <c r="A204" s="20" t="str">
        <f>_xlfn.IFNA(VLOOKUP(F204, Components!$B$2:$D$201, 3, FALSE),"")</f>
        <v/>
      </c>
      <c r="B204" s="20" t="str">
        <f t="shared" si="2"/>
        <v/>
      </c>
      <c r="C204" s="20" t="str">
        <f t="shared" si="3"/>
        <v/>
      </c>
      <c r="D204" s="3"/>
      <c r="E204" s="3"/>
      <c r="F204" s="3"/>
      <c r="G204" s="3"/>
    </row>
    <row r="205" spans="1:7" ht="14.45" hidden="1" customHeight="1" x14ac:dyDescent="0.25">
      <c r="A205" s="20" t="str">
        <f>_xlfn.IFNA(VLOOKUP(F205, Components!$B$2:$D$201, 3, FALSE),"")</f>
        <v/>
      </c>
      <c r="B205" s="20" t="str">
        <f t="shared" si="2"/>
        <v/>
      </c>
      <c r="C205" s="20" t="str">
        <f t="shared" si="3"/>
        <v/>
      </c>
      <c r="D205" s="3"/>
      <c r="E205" s="3"/>
      <c r="F205" s="3"/>
      <c r="G205" s="3"/>
    </row>
    <row r="206" spans="1:7" ht="14.45" hidden="1" customHeight="1" x14ac:dyDescent="0.25">
      <c r="A206" s="20" t="str">
        <f>_xlfn.IFNA(VLOOKUP(F206, Components!$B$2:$D$201, 3, FALSE),"")</f>
        <v/>
      </c>
      <c r="B206" s="20" t="str">
        <f t="shared" si="2"/>
        <v/>
      </c>
      <c r="C206" s="20" t="str">
        <f t="shared" si="3"/>
        <v/>
      </c>
      <c r="D206" s="3"/>
      <c r="E206" s="3"/>
      <c r="F206" s="3"/>
      <c r="G206" s="3"/>
    </row>
    <row r="207" spans="1:7" ht="14.45" hidden="1" customHeight="1" x14ac:dyDescent="0.25">
      <c r="A207" s="20" t="str">
        <f>_xlfn.IFNA(VLOOKUP(F207, Components!$B$2:$D$201, 3, FALSE),"")</f>
        <v/>
      </c>
      <c r="B207" s="20" t="str">
        <f t="shared" si="2"/>
        <v/>
      </c>
      <c r="C207" s="20" t="str">
        <f t="shared" si="3"/>
        <v/>
      </c>
      <c r="D207" s="3"/>
      <c r="E207" s="3"/>
      <c r="F207" s="3"/>
      <c r="G207" s="3"/>
    </row>
    <row r="208" spans="1:7" ht="14.45" hidden="1" customHeight="1" x14ac:dyDescent="0.25">
      <c r="A208" s="20" t="str">
        <f>_xlfn.IFNA(VLOOKUP(F208, Components!$B$2:$D$201, 3, FALSE),"")</f>
        <v/>
      </c>
      <c r="B208" s="20" t="str">
        <f t="shared" si="2"/>
        <v/>
      </c>
      <c r="C208" s="20" t="str">
        <f t="shared" si="3"/>
        <v/>
      </c>
      <c r="D208" s="3"/>
      <c r="E208" s="3"/>
      <c r="F208" s="3"/>
      <c r="G208" s="3"/>
    </row>
    <row r="209" spans="1:7" ht="14.45" hidden="1" customHeight="1" x14ac:dyDescent="0.25">
      <c r="A209" s="20" t="str">
        <f>_xlfn.IFNA(VLOOKUP(F209, Components!$B$2:$D$201, 3, FALSE),"")</f>
        <v/>
      </c>
      <c r="B209" s="20" t="str">
        <f t="shared" si="2"/>
        <v/>
      </c>
      <c r="C209" s="20" t="str">
        <f t="shared" si="3"/>
        <v/>
      </c>
      <c r="D209" s="3"/>
      <c r="E209" s="3"/>
      <c r="F209" s="3"/>
      <c r="G209" s="3"/>
    </row>
    <row r="210" spans="1:7" ht="14.45" hidden="1" customHeight="1" x14ac:dyDescent="0.25">
      <c r="A210" s="20" t="str">
        <f>_xlfn.IFNA(VLOOKUP(F210, Components!$B$2:$D$201, 3, FALSE),"")</f>
        <v/>
      </c>
      <c r="B210" s="20" t="str">
        <f t="shared" si="2"/>
        <v/>
      </c>
      <c r="C210" s="20" t="str">
        <f t="shared" si="3"/>
        <v/>
      </c>
      <c r="D210" s="3"/>
      <c r="E210" s="3"/>
      <c r="F210" s="3"/>
      <c r="G210" s="3"/>
    </row>
    <row r="211" spans="1:7" ht="14.45" hidden="1" customHeight="1" x14ac:dyDescent="0.25">
      <c r="A211" s="20" t="str">
        <f>_xlfn.IFNA(VLOOKUP(F211, Components!$B$2:$D$201, 3, FALSE),"")</f>
        <v/>
      </c>
      <c r="B211" s="20" t="str">
        <f t="shared" si="2"/>
        <v/>
      </c>
      <c r="C211" s="20" t="str">
        <f t="shared" si="3"/>
        <v/>
      </c>
      <c r="D211" s="3"/>
      <c r="E211" s="3"/>
      <c r="F211" s="3"/>
      <c r="G211" s="3"/>
    </row>
    <row r="212" spans="1:7" ht="14.45" hidden="1" customHeight="1" x14ac:dyDescent="0.25">
      <c r="A212" s="20" t="str">
        <f>_xlfn.IFNA(VLOOKUP(F212, Components!$B$2:$D$201, 3, FALSE),"")</f>
        <v/>
      </c>
      <c r="B212" s="20" t="str">
        <f t="shared" si="2"/>
        <v/>
      </c>
      <c r="C212" s="20" t="str">
        <f t="shared" si="3"/>
        <v/>
      </c>
      <c r="D212" s="3"/>
      <c r="E212" s="3"/>
      <c r="F212" s="3"/>
      <c r="G212" s="3"/>
    </row>
    <row r="213" spans="1:7" ht="14.45" hidden="1" customHeight="1" x14ac:dyDescent="0.25">
      <c r="A213" s="20" t="str">
        <f>_xlfn.IFNA(VLOOKUP(F213, Components!$B$2:$D$201, 3, FALSE),"")</f>
        <v/>
      </c>
      <c r="B213" s="20" t="str">
        <f t="shared" si="2"/>
        <v/>
      </c>
      <c r="C213" s="20" t="str">
        <f t="shared" si="3"/>
        <v/>
      </c>
      <c r="D213" s="3"/>
      <c r="E213" s="3"/>
      <c r="F213" s="3"/>
      <c r="G213" s="3"/>
    </row>
    <row r="214" spans="1:7" ht="14.45" hidden="1" customHeight="1" x14ac:dyDescent="0.25">
      <c r="A214" s="20" t="str">
        <f>_xlfn.IFNA(VLOOKUP(F214, Components!$B$2:$D$201, 3, FALSE),"")</f>
        <v/>
      </c>
      <c r="B214" s="20" t="str">
        <f t="shared" si="2"/>
        <v/>
      </c>
      <c r="C214" s="20" t="str">
        <f t="shared" si="3"/>
        <v/>
      </c>
      <c r="D214" s="3"/>
      <c r="E214" s="3"/>
      <c r="F214" s="3"/>
      <c r="G214" s="3"/>
    </row>
    <row r="215" spans="1:7" ht="14.45" hidden="1" customHeight="1" x14ac:dyDescent="0.25">
      <c r="A215" s="20" t="str">
        <f>_xlfn.IFNA(VLOOKUP(F215, Components!$B$2:$D$201, 3, FALSE),"")</f>
        <v/>
      </c>
      <c r="B215" s="20" t="str">
        <f t="shared" si="2"/>
        <v/>
      </c>
      <c r="C215" s="20" t="str">
        <f t="shared" si="3"/>
        <v/>
      </c>
      <c r="D215" s="3"/>
      <c r="E215" s="3"/>
      <c r="F215" s="3"/>
      <c r="G215" s="3"/>
    </row>
    <row r="216" spans="1:7" ht="14.45" hidden="1" customHeight="1" x14ac:dyDescent="0.25">
      <c r="A216" s="20" t="str">
        <f>_xlfn.IFNA(VLOOKUP(F216, Components!$B$2:$D$201, 3, FALSE),"")</f>
        <v/>
      </c>
      <c r="B216" s="20" t="str">
        <f t="shared" si="2"/>
        <v/>
      </c>
      <c r="C216" s="20" t="str">
        <f t="shared" si="3"/>
        <v/>
      </c>
      <c r="D216" s="3"/>
      <c r="E216" s="3"/>
      <c r="F216" s="3"/>
      <c r="G216" s="3"/>
    </row>
    <row r="217" spans="1:7" ht="14.45" hidden="1" customHeight="1" x14ac:dyDescent="0.25">
      <c r="A217" s="20" t="str">
        <f>_xlfn.IFNA(VLOOKUP(F217, Components!$B$2:$D$201, 3, FALSE),"")</f>
        <v/>
      </c>
      <c r="B217" s="20" t="str">
        <f t="shared" si="2"/>
        <v/>
      </c>
      <c r="C217" s="20" t="str">
        <f t="shared" si="3"/>
        <v/>
      </c>
      <c r="D217" s="3"/>
      <c r="E217" s="3"/>
      <c r="F217" s="3"/>
      <c r="G217" s="3"/>
    </row>
    <row r="218" spans="1:7" ht="14.45" hidden="1" customHeight="1" x14ac:dyDescent="0.25">
      <c r="A218" s="20" t="str">
        <f>_xlfn.IFNA(VLOOKUP(F218, Components!$B$2:$D$201, 3, FALSE),"")</f>
        <v/>
      </c>
      <c r="B218" s="20" t="str">
        <f t="shared" si="2"/>
        <v/>
      </c>
      <c r="C218" s="20" t="str">
        <f t="shared" si="3"/>
        <v/>
      </c>
      <c r="D218" s="3"/>
      <c r="E218" s="3"/>
      <c r="F218" s="3"/>
      <c r="G218" s="3"/>
    </row>
    <row r="219" spans="1:7" ht="14.45" hidden="1" customHeight="1" x14ac:dyDescent="0.25">
      <c r="A219" s="20" t="str">
        <f>_xlfn.IFNA(VLOOKUP(F219, Components!$B$2:$D$201, 3, FALSE),"")</f>
        <v/>
      </c>
      <c r="B219" s="20" t="str">
        <f t="shared" si="2"/>
        <v/>
      </c>
      <c r="C219" s="20" t="str">
        <f t="shared" si="3"/>
        <v/>
      </c>
      <c r="D219" s="3"/>
      <c r="E219" s="3"/>
      <c r="F219" s="3"/>
      <c r="G219" s="3"/>
    </row>
    <row r="220" spans="1:7" ht="14.45" hidden="1" customHeight="1" x14ac:dyDescent="0.25">
      <c r="A220" s="20" t="str">
        <f>_xlfn.IFNA(VLOOKUP(F220, Components!$B$2:$D$201, 3, FALSE),"")</f>
        <v/>
      </c>
      <c r="B220" s="20" t="str">
        <f t="shared" si="2"/>
        <v/>
      </c>
      <c r="C220" s="20" t="str">
        <f t="shared" si="3"/>
        <v/>
      </c>
      <c r="D220" s="3"/>
      <c r="E220" s="3"/>
      <c r="F220" s="3"/>
      <c r="G220" s="3"/>
    </row>
    <row r="221" spans="1:7" ht="14.45" hidden="1" customHeight="1" x14ac:dyDescent="0.25">
      <c r="A221" s="20" t="str">
        <f>_xlfn.IFNA(VLOOKUP(F221, Components!$B$2:$D$201, 3, FALSE),"")</f>
        <v/>
      </c>
      <c r="B221" s="20" t="str">
        <f t="shared" si="2"/>
        <v/>
      </c>
      <c r="C221" s="20" t="str">
        <f t="shared" si="3"/>
        <v/>
      </c>
      <c r="D221" s="3"/>
      <c r="E221" s="3"/>
      <c r="F221" s="3"/>
      <c r="G221" s="3"/>
    </row>
    <row r="222" spans="1:7" ht="14.45" hidden="1" customHeight="1" x14ac:dyDescent="0.25">
      <c r="A222" s="20" t="str">
        <f>_xlfn.IFNA(VLOOKUP(F222, Components!$B$2:$D$201, 3, FALSE),"")</f>
        <v/>
      </c>
      <c r="B222" s="20" t="str">
        <f t="shared" si="2"/>
        <v/>
      </c>
      <c r="C222" s="20" t="str">
        <f t="shared" si="3"/>
        <v/>
      </c>
      <c r="D222" s="3"/>
      <c r="E222" s="3"/>
      <c r="F222" s="3"/>
      <c r="G222" s="3"/>
    </row>
    <row r="223" spans="1:7" ht="14.45" hidden="1" customHeight="1" x14ac:dyDescent="0.25">
      <c r="A223" s="20" t="str">
        <f>_xlfn.IFNA(VLOOKUP(F223, Components!$B$2:$D$201, 3, FALSE),"")</f>
        <v/>
      </c>
      <c r="B223" s="20" t="str">
        <f t="shared" si="2"/>
        <v/>
      </c>
      <c r="C223" s="20" t="str">
        <f t="shared" si="3"/>
        <v/>
      </c>
      <c r="D223" s="3"/>
      <c r="E223" s="3"/>
      <c r="F223" s="3"/>
      <c r="G223" s="3"/>
    </row>
    <row r="224" spans="1:7" ht="14.45" hidden="1" customHeight="1" x14ac:dyDescent="0.25">
      <c r="A224" s="20" t="str">
        <f>_xlfn.IFNA(VLOOKUP(F224, Components!$B$2:$D$201, 3, FALSE),"")</f>
        <v/>
      </c>
      <c r="B224" s="20" t="str">
        <f t="shared" si="2"/>
        <v/>
      </c>
      <c r="C224" s="20" t="str">
        <f t="shared" si="3"/>
        <v/>
      </c>
      <c r="D224" s="3"/>
      <c r="E224" s="3"/>
      <c r="F224" s="3"/>
      <c r="G224" s="3"/>
    </row>
    <row r="225" spans="1:7" ht="14.45" hidden="1" customHeight="1" x14ac:dyDescent="0.25">
      <c r="A225" s="20" t="str">
        <f>_xlfn.IFNA(VLOOKUP(F225, Components!$B$2:$D$201, 3, FALSE),"")</f>
        <v/>
      </c>
      <c r="B225" s="20" t="str">
        <f t="shared" si="2"/>
        <v/>
      </c>
      <c r="C225" s="20" t="str">
        <f t="shared" si="3"/>
        <v/>
      </c>
      <c r="D225" s="3"/>
      <c r="E225" s="3"/>
      <c r="F225" s="3"/>
      <c r="G225" s="3"/>
    </row>
    <row r="226" spans="1:7" ht="14.45" hidden="1" customHeight="1" x14ac:dyDescent="0.25">
      <c r="A226" s="20" t="str">
        <f>_xlfn.IFNA(VLOOKUP(F226, Components!$B$2:$D$201, 3, FALSE),"")</f>
        <v/>
      </c>
      <c r="B226" s="20" t="str">
        <f t="shared" si="2"/>
        <v/>
      </c>
      <c r="C226" s="20" t="str">
        <f t="shared" si="3"/>
        <v/>
      </c>
      <c r="D226" s="3"/>
      <c r="E226" s="3"/>
      <c r="F226" s="3"/>
      <c r="G226" s="3"/>
    </row>
    <row r="227" spans="1:7" ht="14.45" hidden="1" customHeight="1" x14ac:dyDescent="0.25">
      <c r="A227" s="20" t="str">
        <f>_xlfn.IFNA(VLOOKUP(F227, Components!$B$2:$D$201, 3, FALSE),"")</f>
        <v/>
      </c>
      <c r="B227" s="20" t="str">
        <f t="shared" si="2"/>
        <v/>
      </c>
      <c r="C227" s="20" t="str">
        <f t="shared" si="3"/>
        <v/>
      </c>
      <c r="D227" s="3"/>
      <c r="E227" s="3"/>
      <c r="F227" s="3"/>
      <c r="G227" s="3"/>
    </row>
    <row r="228" spans="1:7" ht="14.45" hidden="1" customHeight="1" x14ac:dyDescent="0.25">
      <c r="A228" s="20" t="str">
        <f>_xlfn.IFNA(VLOOKUP(F228, Components!$B$2:$D$201, 3, FALSE),"")</f>
        <v/>
      </c>
      <c r="B228" s="20" t="str">
        <f t="shared" si="2"/>
        <v/>
      </c>
      <c r="C228" s="20" t="str">
        <f t="shared" si="3"/>
        <v/>
      </c>
      <c r="D228" s="3"/>
      <c r="E228" s="3"/>
      <c r="F228" s="3"/>
      <c r="G228" s="3"/>
    </row>
    <row r="229" spans="1:7" ht="14.45" hidden="1" customHeight="1" x14ac:dyDescent="0.25">
      <c r="A229" s="20" t="str">
        <f>_xlfn.IFNA(VLOOKUP(F229, Components!$B$2:$D$201, 3, FALSE),"")</f>
        <v/>
      </c>
      <c r="B229" s="20" t="str">
        <f t="shared" si="2"/>
        <v/>
      </c>
      <c r="C229" s="20" t="str">
        <f t="shared" si="3"/>
        <v/>
      </c>
      <c r="D229" s="3"/>
      <c r="E229" s="3"/>
      <c r="F229" s="3"/>
      <c r="G229" s="3"/>
    </row>
    <row r="230" spans="1:7" ht="14.45" hidden="1" customHeight="1" x14ac:dyDescent="0.25">
      <c r="A230" s="20" t="str">
        <f>_xlfn.IFNA(VLOOKUP(F230, Components!$B$2:$D$201, 3, FALSE),"")</f>
        <v/>
      </c>
      <c r="B230" s="20" t="str">
        <f t="shared" si="2"/>
        <v/>
      </c>
      <c r="C230" s="20" t="str">
        <f t="shared" si="3"/>
        <v/>
      </c>
      <c r="D230" s="3"/>
      <c r="E230" s="3"/>
      <c r="F230" s="3"/>
      <c r="G230" s="3"/>
    </row>
    <row r="231" spans="1:7" ht="14.45" hidden="1" customHeight="1" x14ac:dyDescent="0.25">
      <c r="A231" s="20" t="str">
        <f>_xlfn.IFNA(VLOOKUP(F231, Components!$B$2:$D$201, 3, FALSE),"")</f>
        <v/>
      </c>
      <c r="B231" s="20" t="str">
        <f t="shared" si="2"/>
        <v/>
      </c>
      <c r="C231" s="20" t="str">
        <f t="shared" si="3"/>
        <v/>
      </c>
      <c r="D231" s="3"/>
      <c r="E231" s="3"/>
      <c r="F231" s="3"/>
      <c r="G231" s="3"/>
    </row>
    <row r="232" spans="1:7" ht="14.45" hidden="1" customHeight="1" x14ac:dyDescent="0.25">
      <c r="A232" s="20" t="str">
        <f>_xlfn.IFNA(VLOOKUP(F232, Components!$B$2:$D$201, 3, FALSE),"")</f>
        <v/>
      </c>
      <c r="B232" s="20" t="str">
        <f t="shared" si="2"/>
        <v/>
      </c>
      <c r="C232" s="20" t="str">
        <f t="shared" si="3"/>
        <v/>
      </c>
      <c r="D232" s="3"/>
      <c r="E232" s="3"/>
      <c r="F232" s="3"/>
      <c r="G232" s="3"/>
    </row>
    <row r="233" spans="1:7" ht="14.45" hidden="1" customHeight="1" x14ac:dyDescent="0.25">
      <c r="A233" s="20" t="str">
        <f>_xlfn.IFNA(VLOOKUP(F233, Components!$B$2:$D$201, 3, FALSE),"")</f>
        <v/>
      </c>
      <c r="B233" s="20" t="str">
        <f t="shared" si="2"/>
        <v/>
      </c>
      <c r="C233" s="20" t="str">
        <f t="shared" si="3"/>
        <v/>
      </c>
      <c r="D233" s="3"/>
      <c r="E233" s="3"/>
      <c r="F233" s="3"/>
      <c r="G233" s="3"/>
    </row>
    <row r="234" spans="1:7" ht="14.45" hidden="1" customHeight="1" x14ac:dyDescent="0.25">
      <c r="A234" s="20" t="str">
        <f>_xlfn.IFNA(VLOOKUP(F234, Components!$B$2:$D$201, 3, FALSE),"")</f>
        <v/>
      </c>
      <c r="B234" s="20" t="str">
        <f t="shared" si="2"/>
        <v/>
      </c>
      <c r="C234" s="20" t="str">
        <f t="shared" si="3"/>
        <v/>
      </c>
      <c r="D234" s="3"/>
      <c r="E234" s="3"/>
      <c r="F234" s="3"/>
      <c r="G234" s="3"/>
    </row>
    <row r="235" spans="1:7" ht="14.45" hidden="1" customHeight="1" x14ac:dyDescent="0.25">
      <c r="A235" s="20" t="str">
        <f>_xlfn.IFNA(VLOOKUP(F235, Components!$B$2:$D$201, 3, FALSE),"")</f>
        <v/>
      </c>
      <c r="B235" s="20" t="str">
        <f t="shared" si="2"/>
        <v/>
      </c>
      <c r="C235" s="20" t="str">
        <f t="shared" si="3"/>
        <v/>
      </c>
      <c r="D235" s="3"/>
      <c r="E235" s="3"/>
      <c r="F235" s="3"/>
      <c r="G235" s="3"/>
    </row>
    <row r="236" spans="1:7" ht="14.45" hidden="1" customHeight="1" x14ac:dyDescent="0.25">
      <c r="A236" s="20" t="str">
        <f>_xlfn.IFNA(VLOOKUP(F236, Components!$B$2:$D$201, 3, FALSE),"")</f>
        <v/>
      </c>
      <c r="B236" s="20" t="str">
        <f t="shared" si="2"/>
        <v/>
      </c>
      <c r="C236" s="20" t="str">
        <f t="shared" si="3"/>
        <v/>
      </c>
      <c r="D236" s="3"/>
      <c r="E236" s="3"/>
      <c r="F236" s="3"/>
      <c r="G236" s="3"/>
    </row>
    <row r="237" spans="1:7" ht="14.45" hidden="1" customHeight="1" x14ac:dyDescent="0.25">
      <c r="A237" s="20" t="str">
        <f>_xlfn.IFNA(VLOOKUP(F237, Components!$B$2:$D$201, 3, FALSE),"")</f>
        <v/>
      </c>
      <c r="B237" s="20" t="str">
        <f t="shared" si="2"/>
        <v/>
      </c>
      <c r="C237" s="20" t="str">
        <f t="shared" si="3"/>
        <v/>
      </c>
      <c r="D237" s="3"/>
      <c r="E237" s="3"/>
      <c r="F237" s="3"/>
      <c r="G237" s="3"/>
    </row>
    <row r="238" spans="1:7" ht="14.45" hidden="1" customHeight="1" x14ac:dyDescent="0.25">
      <c r="A238" s="20" t="str">
        <f>_xlfn.IFNA(VLOOKUP(F238, Components!$B$2:$D$201, 3, FALSE),"")</f>
        <v/>
      </c>
      <c r="B238" s="20" t="str">
        <f t="shared" si="2"/>
        <v/>
      </c>
      <c r="C238" s="20" t="str">
        <f t="shared" si="3"/>
        <v/>
      </c>
      <c r="D238" s="3"/>
      <c r="E238" s="3"/>
      <c r="F238" s="3"/>
      <c r="G238" s="3"/>
    </row>
    <row r="239" spans="1:7" ht="14.45" hidden="1" customHeight="1" x14ac:dyDescent="0.25">
      <c r="A239" s="20" t="str">
        <f>_xlfn.IFNA(VLOOKUP(F239, Components!$B$2:$D$201, 3, FALSE),"")</f>
        <v/>
      </c>
      <c r="B239" s="20" t="str">
        <f t="shared" si="2"/>
        <v/>
      </c>
      <c r="C239" s="20" t="str">
        <f t="shared" si="3"/>
        <v/>
      </c>
      <c r="D239" s="3"/>
      <c r="E239" s="3"/>
      <c r="F239" s="3"/>
      <c r="G239" s="3"/>
    </row>
    <row r="240" spans="1:7" ht="14.45" hidden="1" customHeight="1" x14ac:dyDescent="0.25">
      <c r="A240" s="20" t="str">
        <f>_xlfn.IFNA(VLOOKUP(F240, Components!$B$2:$D$201, 3, FALSE),"")</f>
        <v/>
      </c>
      <c r="B240" s="20" t="str">
        <f t="shared" si="2"/>
        <v/>
      </c>
      <c r="C240" s="20" t="str">
        <f t="shared" si="3"/>
        <v/>
      </c>
      <c r="D240" s="3"/>
      <c r="E240" s="3"/>
      <c r="F240" s="3"/>
      <c r="G240" s="3"/>
    </row>
    <row r="241" spans="1:7" ht="14.45" hidden="1" customHeight="1" x14ac:dyDescent="0.25">
      <c r="A241" s="20" t="str">
        <f>_xlfn.IFNA(VLOOKUP(F241, Components!$B$2:$D$201, 3, FALSE),"")</f>
        <v/>
      </c>
      <c r="B241" s="20" t="str">
        <f t="shared" si="2"/>
        <v/>
      </c>
      <c r="C241" s="20" t="str">
        <f t="shared" si="3"/>
        <v/>
      </c>
      <c r="D241" s="3"/>
      <c r="E241" s="3"/>
      <c r="F241" s="3"/>
      <c r="G241" s="3"/>
    </row>
    <row r="242" spans="1:7" ht="14.45" hidden="1" customHeight="1" x14ac:dyDescent="0.25">
      <c r="A242" s="20" t="str">
        <f>_xlfn.IFNA(VLOOKUP(F242, Components!$B$2:$D$201, 3, FALSE),"")</f>
        <v/>
      </c>
      <c r="B242" s="20" t="str">
        <f t="shared" si="2"/>
        <v/>
      </c>
      <c r="C242" s="20" t="str">
        <f t="shared" si="3"/>
        <v/>
      </c>
      <c r="D242" s="3"/>
      <c r="E242" s="3"/>
      <c r="F242" s="3"/>
      <c r="G242" s="3"/>
    </row>
    <row r="243" spans="1:7" ht="14.45" hidden="1" customHeight="1" x14ac:dyDescent="0.25">
      <c r="A243" s="20" t="str">
        <f>_xlfn.IFNA(VLOOKUP(F243, Components!$B$2:$D$201, 3, FALSE),"")</f>
        <v/>
      </c>
      <c r="B243" s="20" t="str">
        <f t="shared" si="2"/>
        <v/>
      </c>
      <c r="C243" s="20" t="str">
        <f t="shared" si="3"/>
        <v/>
      </c>
      <c r="D243" s="3"/>
      <c r="E243" s="3"/>
      <c r="F243" s="3"/>
      <c r="G243" s="3"/>
    </row>
    <row r="244" spans="1:7" ht="14.45" hidden="1" customHeight="1" x14ac:dyDescent="0.25">
      <c r="A244" s="20" t="str">
        <f>_xlfn.IFNA(VLOOKUP(F244, Components!$B$2:$D$201, 3, FALSE),"")</f>
        <v/>
      </c>
      <c r="B244" s="20" t="str">
        <f t="shared" si="2"/>
        <v/>
      </c>
      <c r="C244" s="20" t="str">
        <f t="shared" si="3"/>
        <v/>
      </c>
      <c r="D244" s="3"/>
      <c r="E244" s="3"/>
      <c r="F244" s="3"/>
      <c r="G244" s="3"/>
    </row>
    <row r="245" spans="1:7" ht="14.45" hidden="1" customHeight="1" x14ac:dyDescent="0.25">
      <c r="A245" s="20" t="str">
        <f>_xlfn.IFNA(VLOOKUP(F245, Components!$B$2:$D$201, 3, FALSE),"")</f>
        <v/>
      </c>
      <c r="B245" s="20" t="str">
        <f t="shared" si="2"/>
        <v/>
      </c>
      <c r="C245" s="20" t="str">
        <f t="shared" si="3"/>
        <v/>
      </c>
      <c r="D245" s="3"/>
      <c r="E245" s="3"/>
      <c r="F245" s="3"/>
      <c r="G245" s="3"/>
    </row>
    <row r="246" spans="1:7" ht="14.45" hidden="1" customHeight="1" x14ac:dyDescent="0.25">
      <c r="A246" s="20" t="str">
        <f>_xlfn.IFNA(VLOOKUP(F246, Components!$B$2:$D$201, 3, FALSE),"")</f>
        <v/>
      </c>
      <c r="B246" s="20" t="str">
        <f t="shared" si="2"/>
        <v/>
      </c>
      <c r="C246" s="20" t="str">
        <f t="shared" si="3"/>
        <v/>
      </c>
      <c r="D246" s="3"/>
      <c r="E246" s="3"/>
      <c r="F246" s="3"/>
      <c r="G246" s="3"/>
    </row>
    <row r="247" spans="1:7" ht="14.45" hidden="1" customHeight="1" x14ac:dyDescent="0.25">
      <c r="A247" s="20" t="str">
        <f>_xlfn.IFNA(VLOOKUP(F247, Components!$B$2:$D$201, 3, FALSE),"")</f>
        <v/>
      </c>
      <c r="B247" s="20" t="str">
        <f t="shared" si="2"/>
        <v/>
      </c>
      <c r="C247" s="20" t="str">
        <f t="shared" si="3"/>
        <v/>
      </c>
      <c r="D247" s="3"/>
      <c r="E247" s="3"/>
      <c r="F247" s="3"/>
      <c r="G247" s="3"/>
    </row>
    <row r="248" spans="1:7" ht="14.45" hidden="1" customHeight="1" x14ac:dyDescent="0.25">
      <c r="A248" s="20" t="str">
        <f>_xlfn.IFNA(VLOOKUP(F248, Components!$B$2:$D$201, 3, FALSE),"")</f>
        <v/>
      </c>
      <c r="B248" s="20" t="str">
        <f t="shared" si="2"/>
        <v/>
      </c>
      <c r="C248" s="20" t="str">
        <f t="shared" si="3"/>
        <v/>
      </c>
      <c r="D248" s="3"/>
      <c r="E248" s="3"/>
      <c r="F248" s="3"/>
      <c r="G248" s="3"/>
    </row>
    <row r="249" spans="1:7" ht="14.45" hidden="1" customHeight="1" x14ac:dyDescent="0.25">
      <c r="A249" s="20" t="str">
        <f>_xlfn.IFNA(VLOOKUP(F249, Components!$B$2:$D$201, 3, FALSE),"")</f>
        <v/>
      </c>
      <c r="B249" s="20" t="str">
        <f t="shared" si="2"/>
        <v/>
      </c>
      <c r="C249" s="20" t="str">
        <f t="shared" si="3"/>
        <v/>
      </c>
      <c r="D249" s="3"/>
      <c r="E249" s="3"/>
      <c r="F249" s="3"/>
      <c r="G249" s="3"/>
    </row>
    <row r="250" spans="1:7" ht="14.45" hidden="1" customHeight="1" x14ac:dyDescent="0.25">
      <c r="A250" s="20" t="str">
        <f>_xlfn.IFNA(VLOOKUP(F250, Components!$B$2:$D$201, 3, FALSE),"")</f>
        <v/>
      </c>
      <c r="B250" s="20" t="str">
        <f t="shared" si="2"/>
        <v/>
      </c>
      <c r="C250" s="20" t="str">
        <f t="shared" si="3"/>
        <v/>
      </c>
      <c r="D250" s="3"/>
      <c r="E250" s="3"/>
      <c r="F250" s="3"/>
      <c r="G250" s="3"/>
    </row>
    <row r="251" spans="1:7" ht="14.45" hidden="1" customHeight="1" x14ac:dyDescent="0.25">
      <c r="A251" s="20" t="str">
        <f>_xlfn.IFNA(VLOOKUP(F251, Components!$B$2:$D$201, 3, FALSE),"")</f>
        <v/>
      </c>
      <c r="B251" s="20" t="str">
        <f t="shared" si="2"/>
        <v/>
      </c>
      <c r="C251" s="20" t="str">
        <f t="shared" si="3"/>
        <v/>
      </c>
      <c r="D251" s="3"/>
      <c r="E251" s="3"/>
      <c r="F251" s="3"/>
      <c r="G251" s="3"/>
    </row>
    <row r="252" spans="1:7" ht="14.45" hidden="1" customHeight="1" x14ac:dyDescent="0.25">
      <c r="A252" s="20" t="str">
        <f>_xlfn.IFNA(VLOOKUP(F252, Components!$B$2:$D$201, 3, FALSE),"")</f>
        <v/>
      </c>
      <c r="B252" s="20" t="str">
        <f t="shared" si="2"/>
        <v/>
      </c>
      <c r="C252" s="20" t="str">
        <f t="shared" si="3"/>
        <v/>
      </c>
      <c r="D252" s="3"/>
      <c r="E252" s="3"/>
      <c r="F252" s="3"/>
      <c r="G252" s="3"/>
    </row>
    <row r="253" spans="1:7" ht="14.45" hidden="1" customHeight="1" x14ac:dyDescent="0.25">
      <c r="A253" s="20" t="str">
        <f>_xlfn.IFNA(VLOOKUP(F253, Components!$B$2:$D$201, 3, FALSE),"")</f>
        <v/>
      </c>
      <c r="B253" s="20" t="str">
        <f t="shared" si="2"/>
        <v/>
      </c>
      <c r="C253" s="20" t="str">
        <f t="shared" si="3"/>
        <v/>
      </c>
      <c r="D253" s="3"/>
      <c r="E253" s="3"/>
      <c r="F253" s="3"/>
      <c r="G253" s="3"/>
    </row>
    <row r="254" spans="1:7" ht="14.45" hidden="1" customHeight="1" x14ac:dyDescent="0.25">
      <c r="A254" s="20" t="str">
        <f>_xlfn.IFNA(VLOOKUP(F254, Components!$B$2:$D$201, 3, FALSE),"")</f>
        <v/>
      </c>
      <c r="B254" s="20" t="str">
        <f t="shared" si="2"/>
        <v/>
      </c>
      <c r="C254" s="20" t="str">
        <f t="shared" si="3"/>
        <v/>
      </c>
      <c r="D254" s="3"/>
      <c r="E254" s="3"/>
      <c r="F254" s="3"/>
      <c r="G254" s="3"/>
    </row>
    <row r="255" spans="1:7" ht="14.45" hidden="1" customHeight="1" x14ac:dyDescent="0.25">
      <c r="A255" s="20" t="str">
        <f>_xlfn.IFNA(VLOOKUP(F255, Components!$B$2:$D$201, 3, FALSE),"")</f>
        <v/>
      </c>
      <c r="B255" s="20" t="str">
        <f t="shared" si="2"/>
        <v/>
      </c>
      <c r="C255" s="20" t="str">
        <f t="shared" si="3"/>
        <v/>
      </c>
      <c r="D255" s="3"/>
      <c r="E255" s="3"/>
      <c r="F255" s="3"/>
      <c r="G255" s="3"/>
    </row>
    <row r="256" spans="1:7" ht="14.45" hidden="1" customHeight="1" x14ac:dyDescent="0.25">
      <c r="A256" s="20" t="str">
        <f>_xlfn.IFNA(VLOOKUP(F256, Components!$B$2:$D$201, 3, FALSE),"")</f>
        <v/>
      </c>
      <c r="B256" s="20" t="str">
        <f t="shared" ref="B256:B298" si="4">IF(G256&gt;0,G256,"")</f>
        <v/>
      </c>
      <c r="C256" s="20" t="str">
        <f t="shared" ref="C256:C298" si="5">IF(D256="","",IF(E256="",D256,IF(E256="N/A",D256,D256&amp;CHAR(10)&amp;CHAR(10)&amp;"Notes:"&amp;CHAR(10)&amp;E256)))</f>
        <v/>
      </c>
      <c r="D256" s="3"/>
      <c r="E256" s="3"/>
      <c r="F256" s="3"/>
      <c r="G256" s="3"/>
    </row>
    <row r="257" spans="1:7" ht="14.45" hidden="1" customHeight="1" x14ac:dyDescent="0.25">
      <c r="A257" s="20" t="str">
        <f>_xlfn.IFNA(VLOOKUP(F257, Components!$B$2:$D$201, 3, FALSE),"")</f>
        <v/>
      </c>
      <c r="B257" s="20" t="str">
        <f t="shared" si="4"/>
        <v/>
      </c>
      <c r="C257" s="20" t="str">
        <f t="shared" si="5"/>
        <v/>
      </c>
      <c r="D257" s="3"/>
      <c r="E257" s="3"/>
      <c r="F257" s="3"/>
      <c r="G257" s="3"/>
    </row>
    <row r="258" spans="1:7" ht="14.45" hidden="1" customHeight="1" x14ac:dyDescent="0.25">
      <c r="A258" s="20" t="str">
        <f>_xlfn.IFNA(VLOOKUP(F258, Components!$B$2:$D$201, 3, FALSE),"")</f>
        <v/>
      </c>
      <c r="B258" s="20" t="str">
        <f t="shared" si="4"/>
        <v/>
      </c>
      <c r="C258" s="20" t="str">
        <f t="shared" si="5"/>
        <v/>
      </c>
      <c r="D258" s="3"/>
      <c r="E258" s="3"/>
      <c r="F258" s="3"/>
      <c r="G258" s="3"/>
    </row>
    <row r="259" spans="1:7" ht="14.45" hidden="1" customHeight="1" x14ac:dyDescent="0.25">
      <c r="A259" s="20" t="str">
        <f>_xlfn.IFNA(VLOOKUP(F259, Components!$B$2:$D$201, 3, FALSE),"")</f>
        <v/>
      </c>
      <c r="B259" s="20" t="str">
        <f t="shared" si="4"/>
        <v/>
      </c>
      <c r="C259" s="20" t="str">
        <f t="shared" si="5"/>
        <v/>
      </c>
      <c r="D259" s="3"/>
      <c r="E259" s="3"/>
      <c r="F259" s="3"/>
      <c r="G259" s="3"/>
    </row>
    <row r="260" spans="1:7" ht="14.45" hidden="1" customHeight="1" x14ac:dyDescent="0.25">
      <c r="A260" s="20" t="str">
        <f>_xlfn.IFNA(VLOOKUP(F260, Components!$B$2:$D$201, 3, FALSE),"")</f>
        <v/>
      </c>
      <c r="B260" s="20" t="str">
        <f t="shared" si="4"/>
        <v/>
      </c>
      <c r="C260" s="20" t="str">
        <f t="shared" si="5"/>
        <v/>
      </c>
      <c r="D260" s="3"/>
      <c r="E260" s="3"/>
      <c r="F260" s="3"/>
      <c r="G260" s="3"/>
    </row>
    <row r="261" spans="1:7" ht="14.45" hidden="1" customHeight="1" x14ac:dyDescent="0.25">
      <c r="A261" s="20" t="str">
        <f>_xlfn.IFNA(VLOOKUP(F261, Components!$B$2:$D$201, 3, FALSE),"")</f>
        <v/>
      </c>
      <c r="B261" s="20" t="str">
        <f t="shared" si="4"/>
        <v/>
      </c>
      <c r="C261" s="20" t="str">
        <f t="shared" si="5"/>
        <v/>
      </c>
      <c r="D261" s="3"/>
      <c r="E261" s="3"/>
      <c r="F261" s="3"/>
      <c r="G261" s="3"/>
    </row>
    <row r="262" spans="1:7" ht="14.45" hidden="1" customHeight="1" x14ac:dyDescent="0.25">
      <c r="A262" s="20" t="str">
        <f>_xlfn.IFNA(VLOOKUP(F262, Components!$B$2:$D$201, 3, FALSE),"")</f>
        <v/>
      </c>
      <c r="B262" s="20" t="str">
        <f t="shared" si="4"/>
        <v/>
      </c>
      <c r="C262" s="20" t="str">
        <f t="shared" si="5"/>
        <v/>
      </c>
      <c r="D262" s="3"/>
      <c r="E262" s="3"/>
      <c r="F262" s="3"/>
      <c r="G262" s="3"/>
    </row>
    <row r="263" spans="1:7" ht="14.45" hidden="1" customHeight="1" x14ac:dyDescent="0.25">
      <c r="A263" s="20" t="str">
        <f>_xlfn.IFNA(VLOOKUP(F263, Components!$B$2:$D$201, 3, FALSE),"")</f>
        <v/>
      </c>
      <c r="B263" s="20" t="str">
        <f t="shared" si="4"/>
        <v/>
      </c>
      <c r="C263" s="20" t="str">
        <f t="shared" si="5"/>
        <v/>
      </c>
      <c r="D263" s="3"/>
      <c r="E263" s="3"/>
      <c r="F263" s="3"/>
      <c r="G263" s="3"/>
    </row>
    <row r="264" spans="1:7" ht="14.45" hidden="1" customHeight="1" x14ac:dyDescent="0.25">
      <c r="A264" s="20" t="str">
        <f>_xlfn.IFNA(VLOOKUP(F264, Components!$B$2:$D$201, 3, FALSE),"")</f>
        <v/>
      </c>
      <c r="B264" s="20" t="str">
        <f t="shared" si="4"/>
        <v/>
      </c>
      <c r="C264" s="20" t="str">
        <f t="shared" si="5"/>
        <v/>
      </c>
      <c r="D264" s="3"/>
      <c r="E264" s="3"/>
      <c r="F264" s="3"/>
      <c r="G264" s="3"/>
    </row>
    <row r="265" spans="1:7" ht="14.45" hidden="1" customHeight="1" x14ac:dyDescent="0.25">
      <c r="A265" s="20" t="str">
        <f>_xlfn.IFNA(VLOOKUP(F265, Components!$B$2:$D$201, 3, FALSE),"")</f>
        <v/>
      </c>
      <c r="B265" s="20" t="str">
        <f t="shared" si="4"/>
        <v/>
      </c>
      <c r="C265" s="20" t="str">
        <f t="shared" si="5"/>
        <v/>
      </c>
      <c r="D265" s="3"/>
      <c r="E265" s="3"/>
      <c r="F265" s="3"/>
      <c r="G265" s="3"/>
    </row>
    <row r="266" spans="1:7" ht="14.45" hidden="1" customHeight="1" x14ac:dyDescent="0.25">
      <c r="A266" s="20" t="str">
        <f>_xlfn.IFNA(VLOOKUP(F266, Components!$B$2:$D$201, 3, FALSE),"")</f>
        <v/>
      </c>
      <c r="B266" s="20" t="str">
        <f t="shared" si="4"/>
        <v/>
      </c>
      <c r="C266" s="20" t="str">
        <f t="shared" si="5"/>
        <v/>
      </c>
      <c r="D266" s="3"/>
      <c r="E266" s="3"/>
      <c r="F266" s="3"/>
      <c r="G266" s="3"/>
    </row>
    <row r="267" spans="1:7" ht="14.45" hidden="1" customHeight="1" x14ac:dyDescent="0.25">
      <c r="A267" s="20" t="str">
        <f>_xlfn.IFNA(VLOOKUP(F267, Components!$B$2:$D$201, 3, FALSE),"")</f>
        <v/>
      </c>
      <c r="B267" s="20" t="str">
        <f t="shared" si="4"/>
        <v/>
      </c>
      <c r="C267" s="20" t="str">
        <f t="shared" si="5"/>
        <v/>
      </c>
      <c r="D267" s="3"/>
      <c r="E267" s="3"/>
      <c r="F267" s="3"/>
      <c r="G267" s="3"/>
    </row>
    <row r="268" spans="1:7" ht="14.45" hidden="1" customHeight="1" x14ac:dyDescent="0.25">
      <c r="A268" s="20" t="str">
        <f>_xlfn.IFNA(VLOOKUP(F268, Components!$B$2:$D$201, 3, FALSE),"")</f>
        <v/>
      </c>
      <c r="B268" s="20" t="str">
        <f t="shared" si="4"/>
        <v/>
      </c>
      <c r="C268" s="20" t="str">
        <f t="shared" si="5"/>
        <v/>
      </c>
      <c r="D268" s="3"/>
      <c r="E268" s="3"/>
      <c r="F268" s="3"/>
      <c r="G268" s="3"/>
    </row>
    <row r="269" spans="1:7" ht="14.45" hidden="1" customHeight="1" x14ac:dyDescent="0.25">
      <c r="A269" s="20" t="str">
        <f>_xlfn.IFNA(VLOOKUP(F269, Components!$B$2:$D$201, 3, FALSE),"")</f>
        <v/>
      </c>
      <c r="B269" s="20" t="str">
        <f t="shared" si="4"/>
        <v/>
      </c>
      <c r="C269" s="20" t="str">
        <f t="shared" si="5"/>
        <v/>
      </c>
      <c r="D269" s="3"/>
      <c r="E269" s="3"/>
      <c r="F269" s="3"/>
      <c r="G269" s="3"/>
    </row>
    <row r="270" spans="1:7" ht="14.45" hidden="1" customHeight="1" x14ac:dyDescent="0.25">
      <c r="A270" s="20" t="str">
        <f>_xlfn.IFNA(VLOOKUP(F270, Components!$B$2:$D$201, 3, FALSE),"")</f>
        <v/>
      </c>
      <c r="B270" s="20" t="str">
        <f t="shared" si="4"/>
        <v/>
      </c>
      <c r="C270" s="20" t="str">
        <f t="shared" si="5"/>
        <v/>
      </c>
      <c r="D270" s="3"/>
      <c r="E270" s="3"/>
      <c r="F270" s="3"/>
      <c r="G270" s="3"/>
    </row>
    <row r="271" spans="1:7" ht="14.45" hidden="1" customHeight="1" x14ac:dyDescent="0.25">
      <c r="A271" s="20" t="str">
        <f>_xlfn.IFNA(VLOOKUP(F271, Components!$B$2:$D$201, 3, FALSE),"")</f>
        <v/>
      </c>
      <c r="B271" s="20" t="str">
        <f t="shared" si="4"/>
        <v/>
      </c>
      <c r="C271" s="20" t="str">
        <f t="shared" si="5"/>
        <v/>
      </c>
      <c r="D271" s="3"/>
      <c r="E271" s="3"/>
      <c r="F271" s="3"/>
      <c r="G271" s="3"/>
    </row>
    <row r="272" spans="1:7" ht="14.45" hidden="1" customHeight="1" x14ac:dyDescent="0.25">
      <c r="A272" s="20" t="str">
        <f>_xlfn.IFNA(VLOOKUP(F272, Components!$B$2:$D$201, 3, FALSE),"")</f>
        <v/>
      </c>
      <c r="B272" s="20" t="str">
        <f t="shared" si="4"/>
        <v/>
      </c>
      <c r="C272" s="20" t="str">
        <f t="shared" si="5"/>
        <v/>
      </c>
      <c r="D272" s="3"/>
      <c r="E272" s="3"/>
      <c r="F272" s="3"/>
      <c r="G272" s="3"/>
    </row>
    <row r="273" spans="1:7" ht="14.45" hidden="1" customHeight="1" x14ac:dyDescent="0.25">
      <c r="A273" s="20" t="str">
        <f>_xlfn.IFNA(VLOOKUP(F273, Components!$B$2:$D$201, 3, FALSE),"")</f>
        <v/>
      </c>
      <c r="B273" s="20" t="str">
        <f t="shared" si="4"/>
        <v/>
      </c>
      <c r="C273" s="20" t="str">
        <f t="shared" si="5"/>
        <v/>
      </c>
      <c r="D273" s="3"/>
      <c r="E273" s="3"/>
      <c r="F273" s="3"/>
      <c r="G273" s="3"/>
    </row>
    <row r="274" spans="1:7" ht="14.45" hidden="1" customHeight="1" x14ac:dyDescent="0.25">
      <c r="A274" s="20" t="str">
        <f>_xlfn.IFNA(VLOOKUP(F274, Components!$B$2:$D$201, 3, FALSE),"")</f>
        <v/>
      </c>
      <c r="B274" s="20" t="str">
        <f t="shared" si="4"/>
        <v/>
      </c>
      <c r="C274" s="20" t="str">
        <f t="shared" si="5"/>
        <v/>
      </c>
      <c r="D274" s="3"/>
      <c r="E274" s="3"/>
      <c r="F274" s="3"/>
      <c r="G274" s="3"/>
    </row>
    <row r="275" spans="1:7" ht="14.45" hidden="1" customHeight="1" x14ac:dyDescent="0.25">
      <c r="A275" s="20" t="str">
        <f>_xlfn.IFNA(VLOOKUP(F275, Components!$B$2:$D$201, 3, FALSE),"")</f>
        <v/>
      </c>
      <c r="B275" s="20" t="str">
        <f t="shared" si="4"/>
        <v/>
      </c>
      <c r="C275" s="20" t="str">
        <f t="shared" si="5"/>
        <v/>
      </c>
      <c r="D275" s="3"/>
      <c r="E275" s="3"/>
      <c r="F275" s="3"/>
      <c r="G275" s="3"/>
    </row>
    <row r="276" spans="1:7" ht="14.45" hidden="1" customHeight="1" x14ac:dyDescent="0.25">
      <c r="A276" s="20" t="str">
        <f>_xlfn.IFNA(VLOOKUP(F276, Components!$B$2:$D$201, 3, FALSE),"")</f>
        <v/>
      </c>
      <c r="B276" s="20" t="str">
        <f t="shared" si="4"/>
        <v/>
      </c>
      <c r="C276" s="20" t="str">
        <f t="shared" si="5"/>
        <v/>
      </c>
      <c r="D276" s="3"/>
      <c r="E276" s="3"/>
      <c r="F276" s="3"/>
      <c r="G276" s="3"/>
    </row>
    <row r="277" spans="1:7" ht="14.45" hidden="1" customHeight="1" x14ac:dyDescent="0.25">
      <c r="A277" s="20" t="str">
        <f>_xlfn.IFNA(VLOOKUP(F277, Components!$B$2:$D$201, 3, FALSE),"")</f>
        <v/>
      </c>
      <c r="B277" s="20" t="str">
        <f t="shared" si="4"/>
        <v/>
      </c>
      <c r="C277" s="20" t="str">
        <f t="shared" si="5"/>
        <v/>
      </c>
      <c r="D277" s="3"/>
      <c r="E277" s="3"/>
      <c r="F277" s="3"/>
      <c r="G277" s="3"/>
    </row>
    <row r="278" spans="1:7" ht="14.45" hidden="1" customHeight="1" x14ac:dyDescent="0.25">
      <c r="A278" s="20" t="str">
        <f>_xlfn.IFNA(VLOOKUP(F278, Components!$B$2:$D$201, 3, FALSE),"")</f>
        <v/>
      </c>
      <c r="B278" s="20" t="str">
        <f t="shared" si="4"/>
        <v/>
      </c>
      <c r="C278" s="20" t="str">
        <f t="shared" si="5"/>
        <v/>
      </c>
      <c r="D278" s="3"/>
      <c r="E278" s="3"/>
      <c r="F278" s="3"/>
      <c r="G278" s="3"/>
    </row>
    <row r="279" spans="1:7" ht="14.45" hidden="1" customHeight="1" x14ac:dyDescent="0.25">
      <c r="A279" s="20" t="str">
        <f>_xlfn.IFNA(VLOOKUP(F279, Components!$B$2:$D$201, 3, FALSE),"")</f>
        <v/>
      </c>
      <c r="B279" s="20" t="str">
        <f t="shared" si="4"/>
        <v/>
      </c>
      <c r="C279" s="20" t="str">
        <f t="shared" si="5"/>
        <v/>
      </c>
      <c r="D279" s="3"/>
      <c r="E279" s="3"/>
      <c r="F279" s="3"/>
      <c r="G279" s="3"/>
    </row>
    <row r="280" spans="1:7" ht="14.45" hidden="1" customHeight="1" x14ac:dyDescent="0.25">
      <c r="A280" s="20" t="str">
        <f>_xlfn.IFNA(VLOOKUP(F280, Components!$B$2:$D$201, 3, FALSE),"")</f>
        <v/>
      </c>
      <c r="B280" s="20" t="str">
        <f t="shared" si="4"/>
        <v/>
      </c>
      <c r="C280" s="20" t="str">
        <f t="shared" si="5"/>
        <v/>
      </c>
      <c r="D280" s="3"/>
      <c r="E280" s="3"/>
      <c r="F280" s="3"/>
      <c r="G280" s="3"/>
    </row>
    <row r="281" spans="1:7" ht="14.45" hidden="1" customHeight="1" x14ac:dyDescent="0.25">
      <c r="A281" s="20" t="str">
        <f>_xlfn.IFNA(VLOOKUP(F281, Components!$B$2:$D$201, 3, FALSE),"")</f>
        <v/>
      </c>
      <c r="B281" s="20" t="str">
        <f t="shared" si="4"/>
        <v/>
      </c>
      <c r="C281" s="20" t="str">
        <f t="shared" si="5"/>
        <v/>
      </c>
      <c r="D281" s="3"/>
      <c r="E281" s="3"/>
      <c r="F281" s="3"/>
      <c r="G281" s="3"/>
    </row>
    <row r="282" spans="1:7" ht="14.45" hidden="1" customHeight="1" x14ac:dyDescent="0.25">
      <c r="A282" s="20" t="str">
        <f>_xlfn.IFNA(VLOOKUP(F282, Components!$B$2:$D$201, 3, FALSE),"")</f>
        <v/>
      </c>
      <c r="B282" s="20" t="str">
        <f t="shared" si="4"/>
        <v/>
      </c>
      <c r="C282" s="20" t="str">
        <f t="shared" si="5"/>
        <v/>
      </c>
      <c r="D282" s="3"/>
      <c r="E282" s="3"/>
      <c r="F282" s="3"/>
      <c r="G282" s="3"/>
    </row>
    <row r="283" spans="1:7" ht="14.45" hidden="1" customHeight="1" x14ac:dyDescent="0.25">
      <c r="A283" s="20" t="str">
        <f>_xlfn.IFNA(VLOOKUP(F283, Components!$B$2:$D$201, 3, FALSE),"")</f>
        <v/>
      </c>
      <c r="B283" s="20" t="str">
        <f t="shared" si="4"/>
        <v/>
      </c>
      <c r="C283" s="20" t="str">
        <f t="shared" si="5"/>
        <v/>
      </c>
      <c r="D283" s="3"/>
      <c r="E283" s="3"/>
      <c r="F283" s="3"/>
      <c r="G283" s="3"/>
    </row>
    <row r="284" spans="1:7" ht="14.45" hidden="1" customHeight="1" x14ac:dyDescent="0.25">
      <c r="A284" s="20" t="str">
        <f>_xlfn.IFNA(VLOOKUP(F284, Components!$B$2:$D$201, 3, FALSE),"")</f>
        <v/>
      </c>
      <c r="B284" s="20" t="str">
        <f t="shared" si="4"/>
        <v/>
      </c>
      <c r="C284" s="20" t="str">
        <f t="shared" si="5"/>
        <v/>
      </c>
      <c r="D284" s="3"/>
      <c r="E284" s="3"/>
      <c r="F284" s="3"/>
      <c r="G284" s="3"/>
    </row>
    <row r="285" spans="1:7" ht="14.45" hidden="1" customHeight="1" x14ac:dyDescent="0.25">
      <c r="A285" s="20" t="str">
        <f>_xlfn.IFNA(VLOOKUP(F285, Components!$B$2:$D$201, 3, FALSE),"")</f>
        <v/>
      </c>
      <c r="B285" s="20" t="str">
        <f t="shared" si="4"/>
        <v/>
      </c>
      <c r="C285" s="20" t="str">
        <f t="shared" si="5"/>
        <v/>
      </c>
      <c r="D285" s="3"/>
      <c r="E285" s="3"/>
      <c r="F285" s="3"/>
      <c r="G285" s="3"/>
    </row>
    <row r="286" spans="1:7" ht="14.45" hidden="1" customHeight="1" x14ac:dyDescent="0.25">
      <c r="A286" s="20" t="str">
        <f>_xlfn.IFNA(VLOOKUP(F286, Components!$B$2:$D$201, 3, FALSE),"")</f>
        <v/>
      </c>
      <c r="B286" s="20" t="str">
        <f t="shared" si="4"/>
        <v/>
      </c>
      <c r="C286" s="20" t="str">
        <f t="shared" si="5"/>
        <v/>
      </c>
      <c r="D286" s="3"/>
      <c r="E286" s="3"/>
      <c r="F286" s="3"/>
      <c r="G286" s="3"/>
    </row>
    <row r="287" spans="1:7" ht="14.45" hidden="1" customHeight="1" x14ac:dyDescent="0.25">
      <c r="A287" s="20" t="str">
        <f>_xlfn.IFNA(VLOOKUP(F287, Components!$B$2:$D$201, 3, FALSE),"")</f>
        <v/>
      </c>
      <c r="B287" s="20" t="str">
        <f t="shared" si="4"/>
        <v/>
      </c>
      <c r="C287" s="20" t="str">
        <f t="shared" si="5"/>
        <v/>
      </c>
      <c r="D287" s="3"/>
      <c r="E287" s="3"/>
      <c r="F287" s="3"/>
      <c r="G287" s="3"/>
    </row>
    <row r="288" spans="1:7" ht="14.45" hidden="1" customHeight="1" x14ac:dyDescent="0.25">
      <c r="A288" s="20" t="str">
        <f>_xlfn.IFNA(VLOOKUP(F288, Components!$B$2:$D$201, 3, FALSE),"")</f>
        <v/>
      </c>
      <c r="B288" s="20" t="str">
        <f t="shared" si="4"/>
        <v/>
      </c>
      <c r="C288" s="20" t="str">
        <f t="shared" si="5"/>
        <v/>
      </c>
      <c r="D288" s="3"/>
      <c r="E288" s="3"/>
      <c r="F288" s="3"/>
      <c r="G288" s="3"/>
    </row>
    <row r="289" spans="1:7" ht="14.45" hidden="1" customHeight="1" x14ac:dyDescent="0.25">
      <c r="A289" s="20" t="str">
        <f>_xlfn.IFNA(VLOOKUP(F289, Components!$B$2:$D$201, 3, FALSE),"")</f>
        <v/>
      </c>
      <c r="B289" s="20" t="str">
        <f t="shared" si="4"/>
        <v/>
      </c>
      <c r="C289" s="20" t="str">
        <f t="shared" si="5"/>
        <v/>
      </c>
      <c r="D289" s="3"/>
      <c r="E289" s="3"/>
      <c r="F289" s="3"/>
      <c r="G289" s="3"/>
    </row>
    <row r="290" spans="1:7" ht="14.45" hidden="1" customHeight="1" x14ac:dyDescent="0.25">
      <c r="A290" s="20" t="str">
        <f>_xlfn.IFNA(VLOOKUP(F290, Components!$B$2:$D$201, 3, FALSE),"")</f>
        <v/>
      </c>
      <c r="B290" s="20" t="str">
        <f t="shared" si="4"/>
        <v/>
      </c>
      <c r="C290" s="20" t="str">
        <f t="shared" si="5"/>
        <v/>
      </c>
      <c r="D290" s="3"/>
      <c r="E290" s="3"/>
      <c r="F290" s="3"/>
      <c r="G290" s="3"/>
    </row>
    <row r="291" spans="1:7" ht="14.45" hidden="1" customHeight="1" x14ac:dyDescent="0.25">
      <c r="A291" s="20" t="str">
        <f>_xlfn.IFNA(VLOOKUP(F291, Components!$B$2:$D$201, 3, FALSE),"")</f>
        <v/>
      </c>
      <c r="B291" s="20" t="str">
        <f t="shared" si="4"/>
        <v/>
      </c>
      <c r="C291" s="20" t="str">
        <f t="shared" si="5"/>
        <v/>
      </c>
      <c r="D291" s="3"/>
      <c r="E291" s="3"/>
      <c r="F291" s="3"/>
      <c r="G291" s="3"/>
    </row>
    <row r="292" spans="1:7" ht="14.45" hidden="1" customHeight="1" x14ac:dyDescent="0.25">
      <c r="A292" s="20" t="str">
        <f>_xlfn.IFNA(VLOOKUP(F292, Components!$B$2:$D$201, 3, FALSE),"")</f>
        <v/>
      </c>
      <c r="B292" s="20" t="str">
        <f t="shared" si="4"/>
        <v/>
      </c>
      <c r="C292" s="20" t="str">
        <f t="shared" si="5"/>
        <v/>
      </c>
      <c r="D292" s="3"/>
      <c r="E292" s="3"/>
      <c r="F292" s="3"/>
      <c r="G292" s="3"/>
    </row>
    <row r="293" spans="1:7" ht="14.45" hidden="1" customHeight="1" x14ac:dyDescent="0.25">
      <c r="A293" s="20" t="str">
        <f>_xlfn.IFNA(VLOOKUP(F293, Components!$B$2:$D$201, 3, FALSE),"")</f>
        <v/>
      </c>
      <c r="B293" s="20" t="str">
        <f t="shared" si="4"/>
        <v/>
      </c>
      <c r="C293" s="20" t="str">
        <f t="shared" si="5"/>
        <v/>
      </c>
      <c r="D293" s="3"/>
      <c r="E293" s="3"/>
      <c r="F293" s="3"/>
      <c r="G293" s="3"/>
    </row>
    <row r="294" spans="1:7" ht="14.45" hidden="1" customHeight="1" x14ac:dyDescent="0.25">
      <c r="A294" s="20" t="str">
        <f>_xlfn.IFNA(VLOOKUP(F294, Components!$B$2:$D$201, 3, FALSE),"")</f>
        <v/>
      </c>
      <c r="B294" s="20" t="str">
        <f t="shared" si="4"/>
        <v/>
      </c>
      <c r="C294" s="20" t="str">
        <f t="shared" si="5"/>
        <v/>
      </c>
      <c r="D294" s="3"/>
      <c r="E294" s="3"/>
      <c r="F294" s="3"/>
      <c r="G294" s="3"/>
    </row>
    <row r="295" spans="1:7" ht="14.45" hidden="1" customHeight="1" x14ac:dyDescent="0.25">
      <c r="A295" s="20" t="str">
        <f>_xlfn.IFNA(VLOOKUP(F295, Components!$B$2:$D$201, 3, FALSE),"")</f>
        <v/>
      </c>
      <c r="B295" s="20" t="str">
        <f t="shared" si="4"/>
        <v/>
      </c>
      <c r="C295" s="20" t="str">
        <f t="shared" si="5"/>
        <v/>
      </c>
      <c r="D295" s="3"/>
      <c r="E295" s="3"/>
      <c r="F295" s="3"/>
      <c r="G295" s="3"/>
    </row>
    <row r="296" spans="1:7" ht="14.45" hidden="1" customHeight="1" x14ac:dyDescent="0.25">
      <c r="A296" s="20" t="str">
        <f>_xlfn.IFNA(VLOOKUP(F296, Components!$B$2:$D$201, 3, FALSE),"")</f>
        <v/>
      </c>
      <c r="B296" s="20" t="str">
        <f t="shared" si="4"/>
        <v/>
      </c>
      <c r="C296" s="20" t="str">
        <f t="shared" si="5"/>
        <v/>
      </c>
      <c r="D296" s="3"/>
      <c r="E296" s="3"/>
      <c r="F296" s="3"/>
      <c r="G296" s="3"/>
    </row>
    <row r="297" spans="1:7" ht="14.45" hidden="1" customHeight="1" x14ac:dyDescent="0.25">
      <c r="A297" s="20" t="str">
        <f>_xlfn.IFNA(VLOOKUP(F297, Components!$B$2:$D$201, 3, FALSE),"")</f>
        <v/>
      </c>
      <c r="B297" s="20" t="str">
        <f t="shared" si="4"/>
        <v/>
      </c>
      <c r="C297" s="20" t="str">
        <f t="shared" si="5"/>
        <v/>
      </c>
      <c r="D297" s="3"/>
      <c r="E297" s="3"/>
      <c r="F297" s="3"/>
      <c r="G297" s="3"/>
    </row>
    <row r="298" spans="1:7" ht="14.45" hidden="1" customHeight="1" x14ac:dyDescent="0.25">
      <c r="A298" s="20" t="str">
        <f>_xlfn.IFNA(VLOOKUP(F298, Components!$B$2:$D$201, 3, FALSE),"")</f>
        <v/>
      </c>
      <c r="B298" s="20" t="str">
        <f t="shared" si="4"/>
        <v/>
      </c>
      <c r="C298" s="20" t="str">
        <f t="shared" si="5"/>
        <v/>
      </c>
      <c r="D298" s="3"/>
      <c r="E298" s="3"/>
      <c r="F298" s="3"/>
      <c r="G298" s="3"/>
    </row>
  </sheetData>
  <sortState ref="A2:G300">
    <sortCondition descending="1" ref="A2"/>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pane ySplit="1" topLeftCell="A2" activePane="bottomLeft" state="frozen"/>
      <selection pane="bottomLeft" activeCell="B11" sqref="B11"/>
    </sheetView>
  </sheetViews>
  <sheetFormatPr defaultRowHeight="15" x14ac:dyDescent="0.25"/>
  <cols>
    <col min="1" max="1" width="20.5703125" style="1" customWidth="1"/>
    <col min="2" max="2" width="39.28515625" style="1" customWidth="1"/>
    <col min="3" max="3" width="14.7109375" style="1" customWidth="1"/>
    <col min="4" max="4" width="31.140625" style="1" customWidth="1"/>
    <col min="5" max="5" width="30.42578125" style="1" customWidth="1"/>
  </cols>
  <sheetData>
    <row r="1" spans="1:5" x14ac:dyDescent="0.25">
      <c r="A1" s="2" t="s">
        <v>314</v>
      </c>
      <c r="B1" s="2" t="s">
        <v>75</v>
      </c>
      <c r="C1" s="2" t="s">
        <v>76</v>
      </c>
      <c r="D1" s="2" t="s">
        <v>77</v>
      </c>
      <c r="E1" s="2" t="s">
        <v>78</v>
      </c>
    </row>
    <row r="2" spans="1:5" x14ac:dyDescent="0.25">
      <c r="A2" s="1" t="s">
        <v>66</v>
      </c>
      <c r="B2" s="4" t="s">
        <v>0</v>
      </c>
      <c r="C2" s="12" t="s">
        <v>60</v>
      </c>
      <c r="D2" s="14" t="str">
        <f>A2</f>
        <v>Excel Library</v>
      </c>
      <c r="E2" s="13" t="str">
        <f>_xlfn.IFNA(VLOOKUP(B2, $B$2:$D$201, 3, FALSE),"")</f>
        <v>Excel Library</v>
      </c>
    </row>
    <row r="3" spans="1:5" x14ac:dyDescent="0.25">
      <c r="A3" s="1" t="str">
        <f>CONCATENATE("Xam",C3)</f>
        <v>XamBarcode</v>
      </c>
      <c r="B3" s="5" t="s">
        <v>185</v>
      </c>
      <c r="C3" s="14" t="s">
        <v>49</v>
      </c>
      <c r="D3" s="14" t="str">
        <f>A3</f>
        <v>XamBarcode</v>
      </c>
      <c r="E3" s="13" t="str">
        <f>_xlfn.IFNA(VLOOKUP(B3, $B$2:$D$201, 3, FALSE),"")</f>
        <v>XamBarcode</v>
      </c>
    </row>
    <row r="4" spans="1:5" x14ac:dyDescent="0.25">
      <c r="A4" s="1" t="str">
        <f>CONCATENATE("Xam",C4)</f>
        <v>XamCalendar</v>
      </c>
      <c r="B4" s="5" t="s">
        <v>186</v>
      </c>
      <c r="C4" s="14" t="str">
        <f>MID(B4,FIND("@",SUBSTITUTE(B4,"\","@",LEN(B4)-LEN(SUBSTITUTE(B4,"\",""))))+1,LEN(B4))</f>
        <v>Calendar</v>
      </c>
      <c r="D4" s="14" t="str">
        <f>A4</f>
        <v>XamCalendar</v>
      </c>
      <c r="E4" s="13" t="str">
        <f>_xlfn.IFNA(VLOOKUP(B4, $B$2:$D$201, 3, FALSE),"")</f>
        <v>XamCalendar</v>
      </c>
    </row>
    <row r="5" spans="1:5" x14ac:dyDescent="0.25">
      <c r="A5" s="1" t="str">
        <f>CONCATENATE("Xam",C5)</f>
        <v>XamDataChart</v>
      </c>
      <c r="B5" s="5" t="s">
        <v>187</v>
      </c>
      <c r="C5" s="14" t="str">
        <f>MID(B5,FIND("@",SUBSTITUTE(B5,"\","@",LEN(B5)-LEN(SUBSTITUTE(B5,"\",""))))+1,LEN(B5))</f>
        <v>DataChart</v>
      </c>
      <c r="D5" s="14" t="str">
        <f>A5</f>
        <v>XamDataChart</v>
      </c>
      <c r="E5" s="13" t="str">
        <f>_xlfn.IFNA(VLOOKUP(B5, $B$2:$D$201, 3, FALSE),"")</f>
        <v>XamDataChart</v>
      </c>
    </row>
    <row r="6" spans="1:5" x14ac:dyDescent="0.25">
      <c r="A6" s="1" t="str">
        <f>CONCATENATE("Xam",C6)</f>
        <v>XamInputs</v>
      </c>
      <c r="B6" s="5" t="s">
        <v>188</v>
      </c>
      <c r="C6" s="14" t="str">
        <f>MID(B6,FIND("@",SUBSTITUTE(B6,"\","@",LEN(B6)-LEN(SUBSTITUTE(B6,"\",""))))+1,LEN(B6))</f>
        <v>Inputs</v>
      </c>
      <c r="D6" s="14" t="str">
        <f>A6</f>
        <v>XamInputs</v>
      </c>
      <c r="E6" s="13" t="str">
        <f>_xlfn.IFNA(VLOOKUP(B6, $B$2:$D$201, 3, FALSE),"")</f>
        <v>XamInputs</v>
      </c>
    </row>
    <row r="7" spans="1:5" x14ac:dyDescent="0.25">
      <c r="A7" s="1" t="str">
        <f>CONCATENATE("Xam",C7)</f>
        <v>XamRadialMenu</v>
      </c>
      <c r="B7" s="5" t="s">
        <v>189</v>
      </c>
      <c r="C7" s="8" t="str">
        <f>MID(B7,FIND("@",SUBSTITUTE(B7,"\","@",LEN(B7)-LEN(SUBSTITUTE(B7,"\",""))))+1,LEN(B7))</f>
        <v>RadialMenu</v>
      </c>
      <c r="D7" s="14" t="str">
        <f>A7</f>
        <v>XamRadialMenu</v>
      </c>
      <c r="E7" s="13" t="str">
        <f>_xlfn.IFNA(VLOOKUP(B7, $B$2:$D$201, 3, FALSE),"")</f>
        <v>XamRadialMenu</v>
      </c>
    </row>
    <row r="8" spans="1:5" x14ac:dyDescent="0.25">
      <c r="A8" s="1" t="str">
        <f>CONCATENATE("Xam",C8)</f>
        <v>XamGrid</v>
      </c>
      <c r="B8" s="5" t="s">
        <v>190</v>
      </c>
      <c r="C8" s="11" t="s">
        <v>56</v>
      </c>
      <c r="D8" s="14" t="str">
        <f>A8</f>
        <v>XamGrid</v>
      </c>
      <c r="E8" s="13" t="str">
        <f>_xlfn.IFNA(VLOOKUP(B8, $B$2:$D$201, 3, FALSE),"")</f>
        <v>XamGrid</v>
      </c>
    </row>
    <row r="9" spans="1:5" x14ac:dyDescent="0.25">
      <c r="A9" s="1" t="str">
        <f>CONCATENATE("Xam",C9)</f>
        <v>XamGrid</v>
      </c>
      <c r="B9" s="5" t="s">
        <v>191</v>
      </c>
      <c r="C9" s="11" t="s">
        <v>56</v>
      </c>
      <c r="D9" s="14" t="str">
        <f>A9</f>
        <v>XamGrid</v>
      </c>
      <c r="E9" s="13" t="str">
        <f>_xlfn.IFNA(VLOOKUP(B9, $B$2:$D$201, 3, FALSE),"")</f>
        <v>XamGrid</v>
      </c>
    </row>
    <row r="10" spans="1:5" x14ac:dyDescent="0.25">
      <c r="A10" s="1" t="s">
        <v>48</v>
      </c>
      <c r="B10" s="5" t="s">
        <v>192</v>
      </c>
      <c r="C10" s="15" t="s">
        <v>48</v>
      </c>
      <c r="D10" s="14" t="str">
        <f>A10</f>
        <v>Common</v>
      </c>
      <c r="E10" s="13" t="str">
        <f>_xlfn.IFNA(VLOOKUP(B10, $B$2:$D$201, 3, FALSE),"")</f>
        <v>Common</v>
      </c>
    </row>
    <row r="11" spans="1:5" x14ac:dyDescent="0.25">
      <c r="A11" s="1" t="s">
        <v>48</v>
      </c>
      <c r="B11" s="6" t="s">
        <v>1</v>
      </c>
      <c r="C11" s="15" t="s">
        <v>48</v>
      </c>
      <c r="D11" s="14" t="str">
        <f>A11</f>
        <v>Common</v>
      </c>
      <c r="E11" s="13" t="str">
        <f>_xlfn.IFNA(VLOOKUP(B11, $B$2:$D$201, 3, FALSE),"")</f>
        <v>Common</v>
      </c>
    </row>
    <row r="12" spans="1:5" x14ac:dyDescent="0.25">
      <c r="A12" s="1" t="str">
        <f>CONCATENATE("Xam",C12)</f>
        <v>XamBarcode</v>
      </c>
      <c r="B12" s="4" t="s">
        <v>79</v>
      </c>
      <c r="C12" s="12" t="s">
        <v>49</v>
      </c>
      <c r="D12" s="14" t="str">
        <f>A12</f>
        <v>XamBarcode</v>
      </c>
      <c r="E12" s="13" t="str">
        <f>_xlfn.IFNA(VLOOKUP(B12, $B$2:$D$201, 3, FALSE),"")</f>
        <v>XamBarcode</v>
      </c>
    </row>
    <row r="13" spans="1:5" x14ac:dyDescent="0.25">
      <c r="A13" s="1" t="str">
        <f>CONCATENATE("Xam",C13)</f>
        <v>XamBarcode</v>
      </c>
      <c r="B13" s="6" t="s">
        <v>2</v>
      </c>
      <c r="C13" s="15" t="s">
        <v>49</v>
      </c>
      <c r="D13" s="14" t="str">
        <f>A13</f>
        <v>XamBarcode</v>
      </c>
      <c r="E13" s="13" t="str">
        <f>_xlfn.IFNA(VLOOKUP(B13, $B$2:$D$201, 3, FALSE),"")</f>
        <v>XamBarcode</v>
      </c>
    </row>
    <row r="14" spans="1:5" x14ac:dyDescent="0.25">
      <c r="A14" s="1" t="str">
        <f>CONCATENATE("Xam",C14)</f>
        <v>XamBarcodeReader</v>
      </c>
      <c r="B14" s="4" t="s">
        <v>80</v>
      </c>
      <c r="C14" s="16" t="s">
        <v>50</v>
      </c>
      <c r="D14" s="14" t="str">
        <f>A14</f>
        <v>XamBarcodeReader</v>
      </c>
      <c r="E14" s="13" t="str">
        <f>_xlfn.IFNA(VLOOKUP(B14, $B$2:$D$201, 3, FALSE),"")</f>
        <v>XamBarcodeReader</v>
      </c>
    </row>
    <row r="15" spans="1:5" x14ac:dyDescent="0.25">
      <c r="A15" s="1" t="s">
        <v>315</v>
      </c>
      <c r="B15" s="7" t="s">
        <v>81</v>
      </c>
      <c r="C15" s="11" t="s">
        <v>51</v>
      </c>
      <c r="D15" s="14" t="str">
        <f>A15</f>
        <v>Calculation Manager</v>
      </c>
      <c r="E15" s="13" t="str">
        <f>_xlfn.IFNA(VLOOKUP(B15, $B$2:$D$201, 3, FALSE),"")</f>
        <v>Calculation Manager</v>
      </c>
    </row>
    <row r="16" spans="1:5" x14ac:dyDescent="0.25">
      <c r="A16" s="1" t="str">
        <f>CONCATENATE("Xam",C16)</f>
        <v>XamFormulaEditor</v>
      </c>
      <c r="B16" s="4" t="s">
        <v>3</v>
      </c>
      <c r="C16" s="11" t="str">
        <f>MID(B16,FIND("@",SUBSTITUTE(B16,"\","@",LEN(B16)-LEN(SUBSTITUTE(B16,"\",""))))+1,LEN(B16))</f>
        <v>FormulaEditor</v>
      </c>
      <c r="D16" s="14" t="str">
        <f>A16</f>
        <v>XamFormulaEditor</v>
      </c>
      <c r="E16" s="13" t="str">
        <f>_xlfn.IFNA(VLOOKUP(B16, $B$2:$D$201, 3, FALSE),"")</f>
        <v>XamFormulaEditor</v>
      </c>
    </row>
    <row r="17" spans="1:5" x14ac:dyDescent="0.25">
      <c r="A17" s="1" t="str">
        <f>CONCATENATE("Xam",C17)</f>
        <v>XamFormulaEditor</v>
      </c>
      <c r="B17" s="4" t="s">
        <v>82</v>
      </c>
      <c r="C17" s="11" t="s">
        <v>331</v>
      </c>
      <c r="D17" s="14" t="str">
        <f>A17</f>
        <v>XamFormulaEditor</v>
      </c>
      <c r="E17" s="13" t="str">
        <f>_xlfn.IFNA(VLOOKUP(B17, $B$2:$D$201, 3, FALSE),"")</f>
        <v>XamFormulaEditor</v>
      </c>
    </row>
    <row r="18" spans="1:5" x14ac:dyDescent="0.25">
      <c r="A18" s="1" t="s">
        <v>315</v>
      </c>
      <c r="B18" s="4" t="s">
        <v>83</v>
      </c>
      <c r="C18" s="11" t="s">
        <v>51</v>
      </c>
      <c r="D18" s="14" t="str">
        <f>A18</f>
        <v>Calculation Manager</v>
      </c>
      <c r="E18" s="13" t="str">
        <f>_xlfn.IFNA(VLOOKUP(B18, $B$2:$D$201, 3, FALSE),"")</f>
        <v>Calculation Manager</v>
      </c>
    </row>
    <row r="19" spans="1:5" x14ac:dyDescent="0.25">
      <c r="A19" s="1" t="s">
        <v>315</v>
      </c>
      <c r="B19" s="4" t="s">
        <v>84</v>
      </c>
      <c r="C19" s="11" t="s">
        <v>51</v>
      </c>
      <c r="D19" s="14" t="str">
        <f>A19</f>
        <v>Calculation Manager</v>
      </c>
      <c r="E19" s="13" t="str">
        <f>_xlfn.IFNA(VLOOKUP(B19, $B$2:$D$201, 3, FALSE),"")</f>
        <v>Calculation Manager</v>
      </c>
    </row>
    <row r="20" spans="1:5" x14ac:dyDescent="0.25">
      <c r="A20" s="1" t="s">
        <v>48</v>
      </c>
      <c r="B20" s="4" t="s">
        <v>85</v>
      </c>
      <c r="C20" s="15" t="s">
        <v>48</v>
      </c>
      <c r="D20" s="14" t="str">
        <f>A20</f>
        <v>Common</v>
      </c>
      <c r="E20" s="13" t="str">
        <f>_xlfn.IFNA(VLOOKUP(B20, $B$2:$D$201, 3, FALSE),"")</f>
        <v>Common</v>
      </c>
    </row>
    <row r="21" spans="1:5" x14ac:dyDescent="0.25">
      <c r="A21" s="1" t="str">
        <f>CONCATENATE("Xam",C21)</f>
        <v>XamDataChart</v>
      </c>
      <c r="B21" s="6" t="s">
        <v>4</v>
      </c>
      <c r="C21" s="8" t="str">
        <f>MID(B21,FIND("@",SUBSTITUTE(B21,"\","@",LEN(B21)-LEN(SUBSTITUTE(B21,"\",""))))+1,LEN(B21))</f>
        <v>DataChart</v>
      </c>
      <c r="D21" s="14" t="str">
        <f>A21</f>
        <v>XamDataChart</v>
      </c>
      <c r="E21" s="13" t="str">
        <f>_xlfn.IFNA(VLOOKUP(B21, $B$2:$D$201, 3, FALSE),"")</f>
        <v>XamDataChart</v>
      </c>
    </row>
    <row r="22" spans="1:5" x14ac:dyDescent="0.25">
      <c r="A22" s="1" t="str">
        <f>CONCATENATE("Xam",C22)</f>
        <v>XamDataChart</v>
      </c>
      <c r="B22" s="6" t="s">
        <v>198</v>
      </c>
      <c r="C22" s="14" t="s">
        <v>199</v>
      </c>
      <c r="D22" s="14" t="str">
        <f>A22</f>
        <v>XamDataChart</v>
      </c>
      <c r="E22" s="13" t="str">
        <f>_xlfn.IFNA(VLOOKUP(B22, $B$2:$D$201, 3, FALSE),"")</f>
        <v>XamDataChart</v>
      </c>
    </row>
    <row r="23" spans="1:5" x14ac:dyDescent="0.25">
      <c r="A23" s="1" t="str">
        <f>CONCATENATE("Xam",C23)</f>
        <v>XamDonutChart</v>
      </c>
      <c r="B23" s="4" t="s">
        <v>86</v>
      </c>
      <c r="C23" s="11" t="str">
        <f>MID(B23,FIND("@",SUBSTITUTE(B23,"\","@",LEN(B23)-LEN(SUBSTITUTE(B23,"\",""))))+1,LEN(B23))</f>
        <v>DonutChart</v>
      </c>
      <c r="D23" s="14" t="str">
        <f>A23</f>
        <v>XamDonutChart</v>
      </c>
      <c r="E23" s="13" t="str">
        <f>_xlfn.IFNA(VLOOKUP(B23, $B$2:$D$201, 3, FALSE),"")</f>
        <v>XamDonutChart</v>
      </c>
    </row>
    <row r="24" spans="1:5" x14ac:dyDescent="0.25">
      <c r="A24" s="1" t="str">
        <f>CONCATENATE("Xam",C24)</f>
        <v>XamFunnelChart</v>
      </c>
      <c r="B24" s="4" t="s">
        <v>87</v>
      </c>
      <c r="C24" s="11" t="str">
        <f>MID(B24,FIND("@",SUBSTITUTE(B24,"\","@",LEN(B24)-LEN(SUBSTITUTE(B24,"\",""))))+1,LEN(B24))</f>
        <v>FunnelChart</v>
      </c>
      <c r="D24" s="14" t="str">
        <f>A24</f>
        <v>XamFunnelChart</v>
      </c>
      <c r="E24" s="13" t="str">
        <f>_xlfn.IFNA(VLOOKUP(B24, $B$2:$D$201, 3, FALSE),"")</f>
        <v>XamFunnelChart</v>
      </c>
    </row>
    <row r="25" spans="1:5" x14ac:dyDescent="0.25">
      <c r="A25" s="1" t="str">
        <f>CONCATENATE("Xam",C25)</f>
        <v>XamPieChart</v>
      </c>
      <c r="B25" s="4" t="s">
        <v>88</v>
      </c>
      <c r="C25" s="11" t="s">
        <v>72</v>
      </c>
      <c r="D25" s="14" t="str">
        <f>A25</f>
        <v>XamPieChart</v>
      </c>
      <c r="E25" s="13" t="str">
        <f>_xlfn.IFNA(VLOOKUP(B25, $B$2:$D$201, 3, FALSE),"")</f>
        <v>XamPieChart</v>
      </c>
    </row>
    <row r="26" spans="1:5" x14ac:dyDescent="0.25">
      <c r="A26" s="1" t="str">
        <f>CONCATENATE("Xam",C26)</f>
        <v>XamPieChart</v>
      </c>
      <c r="B26" s="4" t="s">
        <v>89</v>
      </c>
      <c r="C26" s="11" t="str">
        <f>MID(B26,FIND("@",SUBSTITUTE(B26,"\","@",LEN(B26)-LEN(SUBSTITUTE(B26,"\",""))))+1,LEN(B26))</f>
        <v>PieChart</v>
      </c>
      <c r="D26" s="14" t="str">
        <f>A26</f>
        <v>XamPieChart</v>
      </c>
      <c r="E26" s="13" t="str">
        <f>_xlfn.IFNA(VLOOKUP(B26, $B$2:$D$201, 3, FALSE),"")</f>
        <v>XamPieChart</v>
      </c>
    </row>
    <row r="27" spans="1:5" x14ac:dyDescent="0.25">
      <c r="A27" s="1" t="str">
        <f>CONCATENATE("Xam",C27)</f>
        <v>XamRadialGauge</v>
      </c>
      <c r="B27" s="4" t="s">
        <v>90</v>
      </c>
      <c r="C27" s="11" t="str">
        <f>MID(B27,FIND("@",SUBSTITUTE(B27,"\","@",LEN(B27)-LEN(SUBSTITUTE(B27,"\",""))))+1,LEN(B27))</f>
        <v>RadialGauge</v>
      </c>
      <c r="D27" s="14" t="str">
        <f>A27</f>
        <v>XamRadialGauge</v>
      </c>
      <c r="E27" s="13" t="str">
        <f>_xlfn.IFNA(VLOOKUP(B27, $B$2:$D$201, 3, FALSE),"")</f>
        <v>XamRadialGauge</v>
      </c>
    </row>
    <row r="28" spans="1:5" x14ac:dyDescent="0.25">
      <c r="A28" s="1" t="str">
        <f>CONCATENATE("Xam",C28)</f>
        <v>XamSparkLine</v>
      </c>
      <c r="B28" s="4" t="s">
        <v>91</v>
      </c>
      <c r="C28" s="11" t="str">
        <f>MID(B28,FIND("@",SUBSTITUTE(B28,"\","@",LEN(B28)-LEN(SUBSTITUTE(B28,"\",""))))+1,LEN(B28))</f>
        <v>SparkLine</v>
      </c>
      <c r="D28" s="14" t="str">
        <f>A28</f>
        <v>XamSparkLine</v>
      </c>
      <c r="E28" s="13" t="str">
        <f>_xlfn.IFNA(VLOOKUP(B28, $B$2:$D$201, 3, FALSE),"")</f>
        <v>XamSparkLine</v>
      </c>
    </row>
    <row r="29" spans="1:5" x14ac:dyDescent="0.25">
      <c r="A29" s="1" t="s">
        <v>317</v>
      </c>
      <c r="B29" s="4" t="s">
        <v>92</v>
      </c>
      <c r="C29" s="11" t="str">
        <f>MID(B29,FIND("@",SUBSTITUTE(B29,"\","@",LEN(B29)-LEN(SUBSTITUTE(B29,"\",""))))+1,LEN(B29))</f>
        <v>Color Tuner</v>
      </c>
      <c r="D29" s="14" t="str">
        <f>A29</f>
        <v>Color Tuner</v>
      </c>
      <c r="E29" s="13" t="str">
        <f>_xlfn.IFNA(VLOOKUP(B29, $B$2:$D$201, 3, FALSE),"")</f>
        <v>Color Tuner</v>
      </c>
    </row>
    <row r="30" spans="1:5" x14ac:dyDescent="0.25">
      <c r="A30" s="1" t="s">
        <v>48</v>
      </c>
      <c r="B30" s="6" t="s">
        <v>93</v>
      </c>
      <c r="C30" s="15" t="s">
        <v>48</v>
      </c>
      <c r="D30" s="14" t="str">
        <f>A30</f>
        <v>Common</v>
      </c>
      <c r="E30" s="13" t="str">
        <f>_xlfn.IFNA(VLOOKUP(B30, $B$2:$D$201, 3, FALSE),"")</f>
        <v>Common</v>
      </c>
    </row>
    <row r="31" spans="1:5" x14ac:dyDescent="0.25">
      <c r="A31" s="1" t="str">
        <f>CONCATENATE("Xam",C31)</f>
        <v>XamLinearGauge</v>
      </c>
      <c r="B31" s="4" t="s">
        <v>5</v>
      </c>
      <c r="C31" s="11" t="s">
        <v>59</v>
      </c>
      <c r="D31" s="14" t="str">
        <f>A31</f>
        <v>XamLinearGauge</v>
      </c>
      <c r="E31" s="13" t="str">
        <f>_xlfn.IFNA(VLOOKUP(B31, $B$2:$D$201, 3, FALSE),"")</f>
        <v>XamLinearGauge</v>
      </c>
    </row>
    <row r="32" spans="1:5" x14ac:dyDescent="0.25">
      <c r="A32" s="1" t="str">
        <f>CONCATENATE("Xam",C32)</f>
        <v>XamRadialGauge</v>
      </c>
      <c r="B32" s="4" t="s">
        <v>94</v>
      </c>
      <c r="C32" s="8" t="s">
        <v>71</v>
      </c>
      <c r="D32" s="14" t="str">
        <f>A32</f>
        <v>XamRadialGauge</v>
      </c>
      <c r="E32" s="13" t="str">
        <f>_xlfn.IFNA(VLOOKUP(B32, $B$2:$D$201, 3, FALSE),"")</f>
        <v>XamRadialGauge</v>
      </c>
    </row>
    <row r="33" spans="1:5" x14ac:dyDescent="0.25">
      <c r="A33" s="1" t="str">
        <f>CONCATENATE("Xam",C33)</f>
        <v>XamSegmentedDisplay</v>
      </c>
      <c r="B33" s="4" t="s">
        <v>95</v>
      </c>
      <c r="C33" s="11" t="str">
        <f>MID(B33,FIND("@",SUBSTITUTE(B33,"\","@",LEN(B33)-LEN(SUBSTITUTE(B33,"\",""))))+1,LEN(B33))</f>
        <v>SegmentedDisplay</v>
      </c>
      <c r="D33" s="14" t="str">
        <f>A33</f>
        <v>XamSegmentedDisplay</v>
      </c>
      <c r="E33" s="13" t="str">
        <f>_xlfn.IFNA(VLOOKUP(B33, $B$2:$D$201, 3, FALSE),"")</f>
        <v>XamSegmentedDisplay</v>
      </c>
    </row>
    <row r="34" spans="1:5" x14ac:dyDescent="0.25">
      <c r="A34" s="1" t="str">
        <f>CONCATENATE("Xam",C34)</f>
        <v>XamNetworkNode</v>
      </c>
      <c r="B34" s="4" t="s">
        <v>96</v>
      </c>
      <c r="C34" s="8" t="s">
        <v>70</v>
      </c>
      <c r="D34" s="14" t="str">
        <f>A34</f>
        <v>XamNetworkNode</v>
      </c>
      <c r="E34" s="13" t="str">
        <f>_xlfn.IFNA(VLOOKUP(B34, $B$2:$D$201, 3, FALSE),"")</f>
        <v>XamNetworkNode</v>
      </c>
    </row>
    <row r="35" spans="1:5" x14ac:dyDescent="0.25">
      <c r="A35" s="1" t="str">
        <f>CONCATENATE("Xam",C35)</f>
        <v>XamOrgChart</v>
      </c>
      <c r="B35" s="4" t="s">
        <v>97</v>
      </c>
      <c r="C35" s="11" t="str">
        <f>MID(B35,FIND("@",SUBSTITUTE(B35,"\","@",LEN(B35)-LEN(SUBSTITUTE(B35,"\",""))))+1,LEN(B35))</f>
        <v>OrgChart</v>
      </c>
      <c r="D35" s="14" t="str">
        <f>A35</f>
        <v>XamOrgChart</v>
      </c>
      <c r="E35" s="13" t="str">
        <f>_xlfn.IFNA(VLOOKUP(B35, $B$2:$D$201, 3, FALSE),"")</f>
        <v>XamOrgChart</v>
      </c>
    </row>
    <row r="36" spans="1:5" x14ac:dyDescent="0.25">
      <c r="A36" s="1" t="str">
        <f>CONCATENATE("Xam",C36)</f>
        <v>XamTimeline</v>
      </c>
      <c r="B36" s="4" t="s">
        <v>98</v>
      </c>
      <c r="C36" s="8" t="str">
        <f>MID(B36,FIND("@",SUBSTITUTE(B36,"\","@",LEN(B36)-LEN(SUBSTITUTE(B36,"\",""))))+1,LEN(B36))</f>
        <v>Timeline</v>
      </c>
      <c r="D36" s="14" t="str">
        <f>A36</f>
        <v>XamTimeline</v>
      </c>
      <c r="E36" s="13" t="str">
        <f>_xlfn.IFNA(VLOOKUP(B36, $B$2:$D$201, 3, FALSE),"")</f>
        <v>XamTimeline</v>
      </c>
    </row>
    <row r="37" spans="1:5" x14ac:dyDescent="0.25">
      <c r="A37" s="1" t="str">
        <f>CONCATENATE("Xam",C37)</f>
        <v>XamTreeMap</v>
      </c>
      <c r="B37" s="4" t="s">
        <v>99</v>
      </c>
      <c r="C37" s="8" t="str">
        <f>MID(B37,FIND("@",SUBSTITUTE(B37,"\","@",LEN(B37)-LEN(SUBSTITUTE(B37,"\",""))))+1,LEN(B37))</f>
        <v>TreeMap</v>
      </c>
      <c r="D37" s="14" t="str">
        <f>A37</f>
        <v>XamTreeMap</v>
      </c>
      <c r="E37" s="13" t="str">
        <f>_xlfn.IFNA(VLOOKUP(B37, $B$2:$D$201, 3, FALSE),"")</f>
        <v>XamTreeMap</v>
      </c>
    </row>
    <row r="38" spans="1:5" x14ac:dyDescent="0.25">
      <c r="A38" s="1" t="str">
        <f>CONCATENATE("Xam",C38)</f>
        <v>XamZoombar</v>
      </c>
      <c r="B38" s="4" t="s">
        <v>100</v>
      </c>
      <c r="C38" s="8" t="str">
        <f>MID(B38,FIND("@",SUBSTITUTE(B38,"\","@",LEN(B38)-LEN(SUBSTITUTE(B38,"\",""))))+1,LEN(B38))</f>
        <v>Zoombar</v>
      </c>
      <c r="D38" s="14" t="str">
        <f>A38</f>
        <v>XamZoombar</v>
      </c>
      <c r="E38" s="13" t="str">
        <f>_xlfn.IFNA(VLOOKUP(B38, $B$2:$D$201, 3, FALSE),"")</f>
        <v>XamZoombar</v>
      </c>
    </row>
    <row r="39" spans="1:5" x14ac:dyDescent="0.25">
      <c r="A39" s="1" t="str">
        <f>CONCATENATE("Xam",C39)</f>
        <v>XamEditors</v>
      </c>
      <c r="B39" s="4" t="s">
        <v>101</v>
      </c>
      <c r="C39" s="11" t="str">
        <f>MID(B39,FIND("@",SUBSTITUTE(B39,"\","@",LEN(B39)-LEN(SUBSTITUTE(B39,"\",""))))+1,LEN(B39))</f>
        <v>Editors</v>
      </c>
      <c r="D39" s="14" t="str">
        <f>A39</f>
        <v>XamEditors</v>
      </c>
      <c r="E39" s="13" t="str">
        <f>_xlfn.IFNA(VLOOKUP(B39, $B$2:$D$201, 3, FALSE),"")</f>
        <v>XamEditors</v>
      </c>
    </row>
    <row r="40" spans="1:5" x14ac:dyDescent="0.25">
      <c r="A40" s="1" t="str">
        <f>CONCATENATE("Xam",C40)</f>
        <v>XamCalendar</v>
      </c>
      <c r="B40" s="6" t="s">
        <v>6</v>
      </c>
      <c r="C40" s="8" t="str">
        <f>MID(B40,FIND("@",SUBSTITUTE(B40,"\","@",LEN(B40)-LEN(SUBSTITUTE(B40,"\",""))))+1,LEN(B40))</f>
        <v>Calendar</v>
      </c>
      <c r="D40" s="14" t="str">
        <f>A40</f>
        <v>XamCalendar</v>
      </c>
      <c r="E40" s="13" t="str">
        <f>_xlfn.IFNA(VLOOKUP(B40, $B$2:$D$201, 3, FALSE),"")</f>
        <v>XamCalendar</v>
      </c>
    </row>
    <row r="41" spans="1:5" x14ac:dyDescent="0.25">
      <c r="A41" s="1" t="str">
        <f>CONCATENATE("Xam",C41)</f>
        <v>XamColorPicker</v>
      </c>
      <c r="B41" s="4" t="s">
        <v>102</v>
      </c>
      <c r="C41" s="8" t="str">
        <f>MID(B41,FIND("@",SUBSTITUTE(B41,"\","@",LEN(B41)-LEN(SUBSTITUTE(B41,"\",""))))+1,LEN(B41))</f>
        <v>ColorPicker</v>
      </c>
      <c r="D41" s="14" t="str">
        <f>A41</f>
        <v>XamColorPicker</v>
      </c>
      <c r="E41" s="13" t="str">
        <f>_xlfn.IFNA(VLOOKUP(B41, $B$2:$D$201, 3, FALSE),"")</f>
        <v>XamColorPicker</v>
      </c>
    </row>
    <row r="42" spans="1:5" x14ac:dyDescent="0.25">
      <c r="A42" s="1" t="str">
        <f>CONCATENATE("Xam",C42)</f>
        <v>XamComboEditor &amp; XamMultiColumnCombo</v>
      </c>
      <c r="B42" s="4" t="s">
        <v>7</v>
      </c>
      <c r="C42" s="11" t="s">
        <v>194</v>
      </c>
      <c r="D42" s="14" t="str">
        <f>A42</f>
        <v>XamComboEditor &amp; XamMultiColumnCombo</v>
      </c>
      <c r="E42" s="13" t="str">
        <f>_xlfn.IFNA(VLOOKUP(B42, $B$2:$D$201, 3, FALSE),"")</f>
        <v>XamComboEditor &amp; XamMultiColumnCombo</v>
      </c>
    </row>
    <row r="43" spans="1:5" x14ac:dyDescent="0.25">
      <c r="A43" s="1" t="str">
        <f>CONCATENATE("Xam",C43)</f>
        <v>XamComboEditor</v>
      </c>
      <c r="B43" s="6" t="s">
        <v>8</v>
      </c>
      <c r="C43" s="11" t="str">
        <f>MID(B43,FIND("@",SUBSTITUTE(B43,"\","@",LEN(B43)-LEN(SUBSTITUTE(B43,"\",""))))+1,LEN(B43))</f>
        <v>ComboEditor</v>
      </c>
      <c r="D43" s="14" t="str">
        <f>A43</f>
        <v>XamComboEditor</v>
      </c>
      <c r="E43" s="13" t="str">
        <f>_xlfn.IFNA(VLOOKUP(B43, $B$2:$D$201, 3, FALSE),"")</f>
        <v>XamComboEditor</v>
      </c>
    </row>
    <row r="44" spans="1:5" x14ac:dyDescent="0.25">
      <c r="A44" s="1" t="str">
        <f>CONCATENATE("Xam",C44)</f>
        <v>XamMultiColumnCombo</v>
      </c>
      <c r="B44" s="4" t="s">
        <v>9</v>
      </c>
      <c r="C44" s="11" t="str">
        <f>MID(B44,FIND("@",SUBSTITUTE(B44,"\","@",LEN(B44)-LEN(SUBSTITUTE(B44,"\",""))))+1,LEN(B44))</f>
        <v>MultiColumnCombo</v>
      </c>
      <c r="D44" s="14" t="str">
        <f>A44</f>
        <v>XamMultiColumnCombo</v>
      </c>
      <c r="E44" s="13" t="str">
        <f>_xlfn.IFNA(VLOOKUP(B44, $B$2:$D$201, 3, FALSE),"")</f>
        <v>XamMultiColumnCombo</v>
      </c>
    </row>
    <row r="45" spans="1:5" x14ac:dyDescent="0.25">
      <c r="A45" s="1" t="str">
        <f>CONCATENATE("Xam",C45)</f>
        <v>XamInputs</v>
      </c>
      <c r="B45" s="6" t="s">
        <v>10</v>
      </c>
      <c r="C45" s="11" t="s">
        <v>58</v>
      </c>
      <c r="D45" s="14" t="str">
        <f>A45</f>
        <v>XamInputs</v>
      </c>
      <c r="E45" s="13" t="str">
        <f>_xlfn.IFNA(VLOOKUP(B45, $B$2:$D$201, 3, FALSE),"")</f>
        <v>XamInputs</v>
      </c>
    </row>
    <row r="46" spans="1:5" x14ac:dyDescent="0.25">
      <c r="A46" s="1" t="str">
        <f>CONCATENATE("Xam",C46)</f>
        <v>XamInputs</v>
      </c>
      <c r="B46" s="4" t="s">
        <v>103</v>
      </c>
      <c r="C46" s="11" t="s">
        <v>58</v>
      </c>
      <c r="D46" s="14" t="str">
        <f>A46</f>
        <v>XamInputs</v>
      </c>
      <c r="E46" s="13" t="str">
        <f>_xlfn.IFNA(VLOOKUP(B46, $B$2:$D$201, 3, FALSE),"")</f>
        <v>XamInputs</v>
      </c>
    </row>
    <row r="47" spans="1:5" x14ac:dyDescent="0.25">
      <c r="A47" s="1" t="str">
        <f>CONCATENATE("Xam",C47)</f>
        <v>XamInputs</v>
      </c>
      <c r="B47" s="4" t="s">
        <v>11</v>
      </c>
      <c r="C47" s="11" t="s">
        <v>58</v>
      </c>
      <c r="D47" s="14" t="str">
        <f>A47</f>
        <v>XamInputs</v>
      </c>
      <c r="E47" s="13" t="str">
        <f>_xlfn.IFNA(VLOOKUP(B47, $B$2:$D$201, 3, FALSE),"")</f>
        <v>XamInputs</v>
      </c>
    </row>
    <row r="48" spans="1:5" x14ac:dyDescent="0.25">
      <c r="A48" s="1" t="str">
        <f>CONCATENATE("Xam",C48)</f>
        <v>XamInputs</v>
      </c>
      <c r="B48" s="6" t="s">
        <v>12</v>
      </c>
      <c r="C48" s="11" t="s">
        <v>58</v>
      </c>
      <c r="D48" s="14" t="str">
        <f>A48</f>
        <v>XamInputs</v>
      </c>
      <c r="E48" s="13" t="str">
        <f>_xlfn.IFNA(VLOOKUP(B48, $B$2:$D$201, 3, FALSE),"")</f>
        <v>XamInputs</v>
      </c>
    </row>
    <row r="49" spans="1:5" x14ac:dyDescent="0.25">
      <c r="A49" s="1" t="str">
        <f>CONCATENATE("Xam",C49)</f>
        <v>XamInputs</v>
      </c>
      <c r="B49" s="4" t="s">
        <v>13</v>
      </c>
      <c r="C49" s="11" t="s">
        <v>58</v>
      </c>
      <c r="D49" s="14" t="str">
        <f>A49</f>
        <v>XamInputs</v>
      </c>
      <c r="E49" s="13" t="str">
        <f>_xlfn.IFNA(VLOOKUP(B49, $B$2:$D$201, 3, FALSE),"")</f>
        <v>XamInputs</v>
      </c>
    </row>
    <row r="50" spans="1:5" x14ac:dyDescent="0.25">
      <c r="A50" s="1" t="str">
        <f>CONCATENATE("Xam",C50)</f>
        <v>XamRichTextEditor</v>
      </c>
      <c r="B50" s="6" t="s">
        <v>14</v>
      </c>
      <c r="C50" s="8" t="str">
        <f>MID(B50,FIND("@",SUBSTITUTE(B50,"\","@",LEN(B50)-LEN(SUBSTITUTE(B50,"\",""))))+1,LEN(B50))</f>
        <v>RichTextEditor</v>
      </c>
      <c r="D50" s="14" t="str">
        <f>A50</f>
        <v>XamRichTextEditor</v>
      </c>
      <c r="E50" s="13" t="str">
        <f>_xlfn.IFNA(VLOOKUP(B50, $B$2:$D$201, 3, FALSE),"")</f>
        <v>XamRichTextEditor</v>
      </c>
    </row>
    <row r="51" spans="1:5" x14ac:dyDescent="0.25">
      <c r="A51" s="1" t="str">
        <f>CONCATENATE("Xam",C51)</f>
        <v>XamSlider</v>
      </c>
      <c r="B51" s="4" t="s">
        <v>15</v>
      </c>
      <c r="C51" s="8" t="str">
        <f>MID(B51,FIND("@",SUBSTITUTE(B51,"\","@",LEN(B51)-LEN(SUBSTITUTE(B51,"\",""))))+1,LEN(B51))</f>
        <v>Slider</v>
      </c>
      <c r="D51" s="14" t="str">
        <f>A51</f>
        <v>XamSlider</v>
      </c>
      <c r="E51" s="13" t="str">
        <f>_xlfn.IFNA(VLOOKUP(B51, $B$2:$D$201, 3, FALSE),"")</f>
        <v>XamSlider</v>
      </c>
    </row>
    <row r="52" spans="1:5" x14ac:dyDescent="0.25">
      <c r="A52" s="1" t="str">
        <f>CONCATENATE("Xam",C52)</f>
        <v>XamSpellChecker</v>
      </c>
      <c r="B52" s="6" t="s">
        <v>16</v>
      </c>
      <c r="C52" s="11" t="str">
        <f>MID(B52,FIND("@",SUBSTITUTE(B52,"\","@",LEN(B52)-LEN(SUBSTITUTE(B52,"\",""))))+1,LEN(B52))</f>
        <v>SpellChecker</v>
      </c>
      <c r="D52" s="14" t="str">
        <f>A52</f>
        <v>XamSpellChecker</v>
      </c>
      <c r="E52" s="13" t="str">
        <f>_xlfn.IFNA(VLOOKUP(B52, $B$2:$D$201, 3, FALSE),"")</f>
        <v>XamSpellChecker</v>
      </c>
    </row>
    <row r="53" spans="1:5" x14ac:dyDescent="0.25">
      <c r="A53" s="1" t="str">
        <f>CONCATENATE("Xam",C53)</f>
        <v>XamSyntaxEditor</v>
      </c>
      <c r="B53" s="4" t="s">
        <v>17</v>
      </c>
      <c r="C53" s="11" t="str">
        <f>MID(B53,FIND("@",SUBSTITUTE(B53,"\","@",LEN(B53)-LEN(SUBSTITUTE(B53,"\",""))))+1,LEN(B53))</f>
        <v>SyntaxEditor</v>
      </c>
      <c r="D53" s="14" t="str">
        <f>A53</f>
        <v>XamSyntaxEditor</v>
      </c>
      <c r="E53" s="13" t="str">
        <f>_xlfn.IFNA(VLOOKUP(B53, $B$2:$D$201, 3, FALSE),"")</f>
        <v>XamSyntaxEditor</v>
      </c>
    </row>
    <row r="54" spans="1:5" x14ac:dyDescent="0.25">
      <c r="A54" s="8" t="s">
        <v>67</v>
      </c>
      <c r="B54" s="6" t="s">
        <v>18</v>
      </c>
      <c r="C54" s="8" t="s">
        <v>67</v>
      </c>
      <c r="D54" s="14" t="str">
        <f>A54</f>
        <v>Control Persistence Framework</v>
      </c>
      <c r="E54" s="13" t="str">
        <f>_xlfn.IFNA(VLOOKUP(B54, $B$2:$D$201, 3, FALSE),"")</f>
        <v>Control Persistence Framework</v>
      </c>
    </row>
    <row r="55" spans="1:5" x14ac:dyDescent="0.25">
      <c r="A55" s="11" t="s">
        <v>57</v>
      </c>
      <c r="B55" s="4" t="s">
        <v>19</v>
      </c>
      <c r="C55" s="11" t="s">
        <v>57</v>
      </c>
      <c r="D55" s="14" t="str">
        <f>A55</f>
        <v>Drag &amp; Drop Framework</v>
      </c>
      <c r="E55" s="13" t="str">
        <f>_xlfn.IFNA(VLOOKUP(B55, $B$2:$D$201, 3, FALSE),"")</f>
        <v>Drag &amp; Drop Framework</v>
      </c>
    </row>
    <row r="56" spans="1:5" x14ac:dyDescent="0.25">
      <c r="A56" s="1" t="str">
        <f>C56</f>
        <v>Excel Library</v>
      </c>
      <c r="B56" s="4" t="s">
        <v>104</v>
      </c>
      <c r="C56" s="11" t="s">
        <v>66</v>
      </c>
      <c r="D56" s="14" t="str">
        <f>A56</f>
        <v>Excel Library</v>
      </c>
      <c r="E56" s="13" t="str">
        <f>_xlfn.IFNA(VLOOKUP(B56, $B$2:$D$201, 3, FALSE),"")</f>
        <v>Excel Library</v>
      </c>
    </row>
    <row r="57" spans="1:5" x14ac:dyDescent="0.25">
      <c r="A57" s="1" t="str">
        <f>C57</f>
        <v>Math Library</v>
      </c>
      <c r="B57" s="4" t="s">
        <v>105</v>
      </c>
      <c r="C57" s="11" t="s">
        <v>65</v>
      </c>
      <c r="D57" s="14" t="str">
        <f>A57</f>
        <v>Math Library</v>
      </c>
      <c r="E57" s="13" t="str">
        <f>_xlfn.IFNA(VLOOKUP(B57, $B$2:$D$201, 3, FALSE),"")</f>
        <v>Math Library</v>
      </c>
    </row>
    <row r="58" spans="1:5" x14ac:dyDescent="0.25">
      <c r="A58" s="1" t="str">
        <f>C58</f>
        <v>Resource Washer</v>
      </c>
      <c r="B58" s="4" t="s">
        <v>106</v>
      </c>
      <c r="C58" s="11" t="s">
        <v>69</v>
      </c>
      <c r="D58" s="14" t="str">
        <f>A58</f>
        <v>Resource Washer</v>
      </c>
      <c r="E58" s="13" t="str">
        <f>_xlfn.IFNA(VLOOKUP(B58, $B$2:$D$201, 3, FALSE),"")</f>
        <v>Resource Washer</v>
      </c>
    </row>
    <row r="59" spans="1:5" x14ac:dyDescent="0.25">
      <c r="A59" s="1" t="str">
        <f>C59</f>
        <v>Syntax Parsing Engine</v>
      </c>
      <c r="B59" s="4" t="s">
        <v>107</v>
      </c>
      <c r="C59" s="8" t="s">
        <v>68</v>
      </c>
      <c r="D59" s="14" t="str">
        <f>A59</f>
        <v>Syntax Parsing Engine</v>
      </c>
      <c r="E59" s="13" t="str">
        <f>_xlfn.IFNA(VLOOKUP(B59, $B$2:$D$201, 3, FALSE),"")</f>
        <v>Syntax Parsing Engine</v>
      </c>
    </row>
    <row r="60" spans="1:5" x14ac:dyDescent="0.25">
      <c r="A60" s="1" t="str">
        <f>C60</f>
        <v>Undo &amp; Redo Framework</v>
      </c>
      <c r="B60" s="4" t="s">
        <v>108</v>
      </c>
      <c r="C60" s="8" t="s">
        <v>64</v>
      </c>
      <c r="D60" s="14" t="str">
        <f>A60</f>
        <v>Undo &amp; Redo Framework</v>
      </c>
      <c r="E60" s="13" t="str">
        <f>_xlfn.IFNA(VLOOKUP(B60, $B$2:$D$201, 3, FALSE),"")</f>
        <v>Undo &amp; Redo Framework</v>
      </c>
    </row>
    <row r="61" spans="1:5" x14ac:dyDescent="0.25">
      <c r="A61" s="1" t="str">
        <f>C61</f>
        <v>Word Library</v>
      </c>
      <c r="B61" s="4" t="s">
        <v>109</v>
      </c>
      <c r="C61" s="8" t="s">
        <v>63</v>
      </c>
      <c r="D61" s="14" t="str">
        <f>A61</f>
        <v>Word Library</v>
      </c>
      <c r="E61" s="13" t="str">
        <f>_xlfn.IFNA(VLOOKUP(B61, $B$2:$D$201, 3, FALSE),"")</f>
        <v>Word Library</v>
      </c>
    </row>
    <row r="62" spans="1:5" x14ac:dyDescent="0.25">
      <c r="A62" s="1" t="str">
        <f>CONCATENATE("Xam",C62)</f>
        <v>XamGantt</v>
      </c>
      <c r="B62" s="6" t="s">
        <v>20</v>
      </c>
      <c r="C62" s="11" t="str">
        <f>MID(B62,FIND("@",SUBSTITUTE(B62,"\","@",LEN(B62)-LEN(SUBSTITUTE(B62,"\",""))))+1,LEN(B62))</f>
        <v>Gantt</v>
      </c>
      <c r="D62" s="14" t="str">
        <f>A62</f>
        <v>XamGantt</v>
      </c>
      <c r="E62" s="13" t="str">
        <f>_xlfn.IFNA(VLOOKUP(B62, $B$2:$D$201, 3, FALSE),"")</f>
        <v>XamGantt</v>
      </c>
    </row>
    <row r="63" spans="1:5" x14ac:dyDescent="0.25">
      <c r="A63" s="1" t="str">
        <f>CONCATENATE("Xam",C63)</f>
        <v>XamPivotGrid</v>
      </c>
      <c r="B63" s="4" t="s">
        <v>21</v>
      </c>
      <c r="C63" s="11" t="str">
        <f>MID(B63,FIND("@",SUBSTITUTE(B63,"\","@",LEN(B63)-LEN(SUBSTITUTE(B63,"\",""))))+1,LEN(B63))</f>
        <v>PivotGrid</v>
      </c>
      <c r="D63" s="14" t="str">
        <f>A63</f>
        <v>XamPivotGrid</v>
      </c>
      <c r="E63" s="13" t="str">
        <f>_xlfn.IFNA(VLOOKUP(B63, $B$2:$D$201, 3, FALSE),"")</f>
        <v>XamPivotGrid</v>
      </c>
    </row>
    <row r="64" spans="1:5" x14ac:dyDescent="0.25">
      <c r="A64" s="1" t="str">
        <f>CONCATENATE("Xam",C64)</f>
        <v>XamGrid</v>
      </c>
      <c r="B64" s="6" t="s">
        <v>22</v>
      </c>
      <c r="C64" s="14" t="s">
        <v>56</v>
      </c>
      <c r="D64" s="14" t="str">
        <f>A64</f>
        <v>XamGrid</v>
      </c>
      <c r="E64" s="13" t="str">
        <f>_xlfn.IFNA(VLOOKUP(B64, $B$2:$D$201, 3, FALSE),"")</f>
        <v>XamGrid</v>
      </c>
    </row>
    <row r="65" spans="1:5" x14ac:dyDescent="0.25">
      <c r="A65" s="1" t="str">
        <f>CONCATENATE("Xam",C65)</f>
        <v>XamGrid</v>
      </c>
      <c r="B65" s="19" t="s">
        <v>197</v>
      </c>
      <c r="C65" s="14" t="s">
        <v>56</v>
      </c>
      <c r="D65" s="14" t="str">
        <f>A65</f>
        <v>XamGrid</v>
      </c>
      <c r="E65" s="13" t="str">
        <f>_xlfn.IFNA(VLOOKUP(B65, $B$2:$D$201, 3, FALSE),"")</f>
        <v>XamGrid</v>
      </c>
    </row>
    <row r="66" spans="1:5" x14ac:dyDescent="0.25">
      <c r="A66" s="1" t="str">
        <f>CONCATENATE("Xam",C66)</f>
        <v>XamGrid</v>
      </c>
      <c r="B66" s="19" t="s">
        <v>196</v>
      </c>
      <c r="C66" s="14" t="s">
        <v>56</v>
      </c>
      <c r="D66" s="14" t="str">
        <f>A66</f>
        <v>XamGrid</v>
      </c>
      <c r="E66" s="13" t="str">
        <f>_xlfn.IFNA(VLOOKUP(B66, $B$2:$D$201, 3, FALSE),"")</f>
        <v>XamGrid</v>
      </c>
    </row>
    <row r="67" spans="1:5" x14ac:dyDescent="0.25">
      <c r="A67" s="1" t="str">
        <f>CONCATENATE("Xam",C67)</f>
        <v>XamDialogWindow</v>
      </c>
      <c r="B67" s="4" t="s">
        <v>23</v>
      </c>
      <c r="C67" s="14" t="str">
        <f>MID(B67,FIND("@",SUBSTITUTE(B67,"\","@",LEN(B67)-LEN(SUBSTITUTE(B67,"\",""))))+1,LEN(B67))</f>
        <v>DialogWindow</v>
      </c>
      <c r="D67" s="14" t="str">
        <f>A67</f>
        <v>XamDialogWindow</v>
      </c>
      <c r="E67" s="13" t="str">
        <f>_xlfn.IFNA(VLOOKUP(B67, $B$2:$D$201, 3, FALSE),"")</f>
        <v>XamDialogWindow</v>
      </c>
    </row>
    <row r="68" spans="1:5" x14ac:dyDescent="0.25">
      <c r="A68" s="1" t="str">
        <f>CONCATENATE("Xam",C68)</f>
        <v>XamGeographicMap</v>
      </c>
      <c r="B68" s="6" t="s">
        <v>110</v>
      </c>
      <c r="C68" s="14" t="str">
        <f>MID(B68,FIND("@",SUBSTITUTE(B68,"\","@",LEN(B68)-LEN(SUBSTITUTE(B68,"\",""))))+1,LEN(B68))</f>
        <v>GeographicMap</v>
      </c>
      <c r="D68" s="14" t="str">
        <f>A68</f>
        <v>XamGeographicMap</v>
      </c>
      <c r="E68" s="13" t="str">
        <f>_xlfn.IFNA(VLOOKUP(B68, $B$2:$D$201, 3, FALSE),"")</f>
        <v>XamGeographicMap</v>
      </c>
    </row>
    <row r="69" spans="1:5" x14ac:dyDescent="0.25">
      <c r="A69" s="1" t="str">
        <f>CONCATENATE("Xam",C69)</f>
        <v>XamMap</v>
      </c>
      <c r="B69" s="6" t="s">
        <v>111</v>
      </c>
      <c r="C69" s="14" t="str">
        <f>MID(B69,FIND("@",SUBSTITUTE(B69,"\","@",LEN(B69)-LEN(SUBSTITUTE(B69,"\",""))))+1,LEN(B69))</f>
        <v>Map</v>
      </c>
      <c r="D69" s="14" t="str">
        <f>A69</f>
        <v>XamMap</v>
      </c>
      <c r="E69" s="13" t="str">
        <f>_xlfn.IFNA(VLOOKUP(B69, $B$2:$D$201, 3, FALSE),"")</f>
        <v>XamMap</v>
      </c>
    </row>
    <row r="70" spans="1:5" x14ac:dyDescent="0.25">
      <c r="A70" s="1" t="str">
        <f>CONCATENATE("Xam",C70)</f>
        <v>XamDataTree</v>
      </c>
      <c r="B70" s="6" t="s">
        <v>24</v>
      </c>
      <c r="C70" s="14" t="str">
        <f>MID(B70,FIND("@",SUBSTITUTE(B70,"\","@",LEN(B70)-LEN(SUBSTITUTE(B70,"\",""))))+1,LEN(B70))</f>
        <v>DataTree</v>
      </c>
      <c r="D70" s="14" t="str">
        <f>A70</f>
        <v>XamDataTree</v>
      </c>
      <c r="E70" s="13" t="str">
        <f>_xlfn.IFNA(VLOOKUP(B70, $B$2:$D$201, 3, FALSE),"")</f>
        <v>XamDataTree</v>
      </c>
    </row>
    <row r="71" spans="1:5" x14ac:dyDescent="0.25">
      <c r="A71" s="1" t="str">
        <f>CONCATENATE("Xam",C71)</f>
        <v>XamContextMenu</v>
      </c>
      <c r="B71" s="4" t="s">
        <v>25</v>
      </c>
      <c r="C71" s="14" t="str">
        <f>MID(B71,FIND("@",SUBSTITUTE(B71,"\","@",LEN(B71)-LEN(SUBSTITUTE(B71,"\",""))))+1,LEN(B71))</f>
        <v>ContextMenu</v>
      </c>
      <c r="D71" s="14" t="str">
        <f>A71</f>
        <v>XamContextMenu</v>
      </c>
      <c r="E71" s="13" t="str">
        <f>_xlfn.IFNA(VLOOKUP(B71, $B$2:$D$201, 3, FALSE),"")</f>
        <v>XamContextMenu</v>
      </c>
    </row>
    <row r="72" spans="1:5" x14ac:dyDescent="0.25">
      <c r="A72" s="1" t="str">
        <f>CONCATENATE("Xam",C72)</f>
        <v>XamMenu</v>
      </c>
      <c r="B72" s="6" t="s">
        <v>112</v>
      </c>
      <c r="C72" s="14" t="str">
        <f>MID(B72,FIND("@",SUBSTITUTE(B72,"\","@",LEN(B72)-LEN(SUBSTITUTE(B72,"\",""))))+1,LEN(B72))</f>
        <v>Menu</v>
      </c>
      <c r="D72" s="14" t="str">
        <f>A72</f>
        <v>XamMenu</v>
      </c>
      <c r="E72" s="13" t="str">
        <f>_xlfn.IFNA(VLOOKUP(B72, $B$2:$D$201, 3, FALSE),"")</f>
        <v>XamMenu</v>
      </c>
    </row>
    <row r="73" spans="1:5" x14ac:dyDescent="0.25">
      <c r="A73" s="1" t="str">
        <f>CONCATENATE("Xam",C73)</f>
        <v>XamRadialMenu</v>
      </c>
      <c r="B73" s="6" t="s">
        <v>26</v>
      </c>
      <c r="C73" s="14" t="str">
        <f>MID(B73,FIND("@",SUBSTITUTE(B73,"\","@",LEN(B73)-LEN(SUBSTITUTE(B73,"\",""))))+1,LEN(B73))</f>
        <v>RadialMenu</v>
      </c>
      <c r="D73" s="14" t="str">
        <f>A73</f>
        <v>XamRadialMenu</v>
      </c>
      <c r="E73" s="13" t="str">
        <f>_xlfn.IFNA(VLOOKUP(B73, $B$2:$D$201, 3, FALSE),"")</f>
        <v>XamRadialMenu</v>
      </c>
    </row>
    <row r="74" spans="1:5" x14ac:dyDescent="0.25">
      <c r="A74" s="1" t="str">
        <f>CONCATENATE("Xam",C74)</f>
        <v>XamTagCloud</v>
      </c>
      <c r="B74" s="6" t="s">
        <v>113</v>
      </c>
      <c r="C74" s="14" t="str">
        <f>MID(B74,FIND("@",SUBSTITUTE(B74,"\","@",LEN(B74)-LEN(SUBSTITUTE(B74,"\",""))))+1,LEN(B74))</f>
        <v>TagCloud</v>
      </c>
      <c r="D74" s="14" t="str">
        <f>A74</f>
        <v>XamTagCloud</v>
      </c>
      <c r="E74" s="13" t="str">
        <f>_xlfn.IFNA(VLOOKUP(B74, $B$2:$D$201, 3, FALSE),"")</f>
        <v>XamTagCloud</v>
      </c>
    </row>
    <row r="75" spans="1:5" x14ac:dyDescent="0.25">
      <c r="A75" s="1" t="str">
        <f>CONCATENATE("Xam",C75)</f>
        <v>XamOverviewPlusDetails</v>
      </c>
      <c r="B75" s="19" t="s">
        <v>195</v>
      </c>
      <c r="C75" s="14" t="str">
        <f>MID(B75,FIND("@",SUBSTITUTE(B75,"\","@",LEN(B75)-LEN(SUBSTITUTE(B75,"\",""))))+1,LEN(B75))</f>
        <v>OverviewPlusDetails</v>
      </c>
      <c r="D75" s="14" t="str">
        <f>A75</f>
        <v>XamOverviewPlusDetails</v>
      </c>
      <c r="E75" s="13" t="str">
        <f>_xlfn.IFNA(VLOOKUP(B75, $B$2:$D$201, 3, FALSE),"")</f>
        <v>XamOverviewPlusDetails</v>
      </c>
    </row>
    <row r="76" spans="1:5" x14ac:dyDescent="0.25">
      <c r="A76" s="1" t="str">
        <f>CONCATENATE("Xam",C76)</f>
        <v>XamSchedule</v>
      </c>
      <c r="B76" s="4" t="s">
        <v>27</v>
      </c>
      <c r="C76" s="17" t="s">
        <v>55</v>
      </c>
      <c r="D76" s="14" t="str">
        <f>A76</f>
        <v>XamSchedule</v>
      </c>
      <c r="E76" s="13" t="str">
        <f>_xlfn.IFNA(VLOOKUP(B76, $B$2:$D$201, 3, FALSE),"")</f>
        <v>XamSchedule</v>
      </c>
    </row>
    <row r="77" spans="1:5" x14ac:dyDescent="0.25">
      <c r="A77" s="1" t="str">
        <f>CONCATENATE("Xam",C77)</f>
        <v>XamSchedule</v>
      </c>
      <c r="B77" s="6" t="s">
        <v>114</v>
      </c>
      <c r="C77" s="17" t="s">
        <v>55</v>
      </c>
      <c r="D77" s="14" t="str">
        <f>A77</f>
        <v>XamSchedule</v>
      </c>
      <c r="E77" s="13" t="str">
        <f>_xlfn.IFNA(VLOOKUP(B77, $B$2:$D$201, 3, FALSE),"")</f>
        <v>XamSchedule</v>
      </c>
    </row>
    <row r="78" spans="1:5" x14ac:dyDescent="0.25">
      <c r="A78" s="1" t="str">
        <f>CONCATENATE("Xam",C78)</f>
        <v>XamSchedule</v>
      </c>
      <c r="B78" s="6" t="s">
        <v>115</v>
      </c>
      <c r="C78" s="17" t="s">
        <v>55</v>
      </c>
      <c r="D78" s="14" t="str">
        <f>A78</f>
        <v>XamSchedule</v>
      </c>
      <c r="E78" s="13" t="str">
        <f>_xlfn.IFNA(VLOOKUP(B78, $B$2:$D$201, 3, FALSE),"")</f>
        <v>XamSchedule</v>
      </c>
    </row>
    <row r="79" spans="1:5" x14ac:dyDescent="0.25">
      <c r="A79" s="1" t="str">
        <f>CONCATENATE("Xam",C79)</f>
        <v>XamSchedule</v>
      </c>
      <c r="B79" s="6" t="s">
        <v>116</v>
      </c>
      <c r="C79" s="17" t="s">
        <v>55</v>
      </c>
      <c r="D79" s="14" t="str">
        <f>A79</f>
        <v>XamSchedule</v>
      </c>
      <c r="E79" s="13" t="str">
        <f>_xlfn.IFNA(VLOOKUP(B79, $B$2:$D$201, 3, FALSE),"")</f>
        <v>XamSchedule</v>
      </c>
    </row>
    <row r="80" spans="1:5" x14ac:dyDescent="0.25">
      <c r="A80" s="1" t="str">
        <f>CONCATENATE("Xam",C80)</f>
        <v>XamSchedule</v>
      </c>
      <c r="B80" s="6" t="s">
        <v>117</v>
      </c>
      <c r="C80" s="17" t="s">
        <v>55</v>
      </c>
      <c r="D80" s="14" t="str">
        <f>A80</f>
        <v>XamSchedule</v>
      </c>
      <c r="E80" s="13" t="str">
        <f>_xlfn.IFNA(VLOOKUP(B80, $B$2:$D$201, 3, FALSE),"")</f>
        <v>XamSchedule</v>
      </c>
    </row>
    <row r="81" spans="1:5" x14ac:dyDescent="0.25">
      <c r="A81" s="1" t="str">
        <f>CONCATENATE("Xam",C81)</f>
        <v>XamSchedule</v>
      </c>
      <c r="B81" s="6" t="s">
        <v>118</v>
      </c>
      <c r="C81" s="17" t="s">
        <v>55</v>
      </c>
      <c r="D81" s="14" t="str">
        <f>A81</f>
        <v>XamSchedule</v>
      </c>
      <c r="E81" s="13" t="str">
        <f>_xlfn.IFNA(VLOOKUP(B81, $B$2:$D$201, 3, FALSE),"")</f>
        <v>XamSchedule</v>
      </c>
    </row>
    <row r="82" spans="1:5" x14ac:dyDescent="0.25">
      <c r="A82" s="1" t="str">
        <f>CONCATENATE("Xam",C82)</f>
        <v>XamSchedule</v>
      </c>
      <c r="B82" s="6" t="s">
        <v>28</v>
      </c>
      <c r="C82" s="17" t="s">
        <v>55</v>
      </c>
      <c r="D82" s="14" t="str">
        <f>A82</f>
        <v>XamSchedule</v>
      </c>
      <c r="E82" s="13" t="str">
        <f>_xlfn.IFNA(VLOOKUP(B82, $B$2:$D$201, 3, FALSE),"")</f>
        <v>XamSchedule</v>
      </c>
    </row>
    <row r="83" spans="1:5" x14ac:dyDescent="0.25">
      <c r="A83" s="1" t="str">
        <f>CONCATENATE("Xam",C83)</f>
        <v>XamTileManager</v>
      </c>
      <c r="B83" s="4" t="s">
        <v>29</v>
      </c>
      <c r="C83" s="12" t="s">
        <v>54</v>
      </c>
      <c r="D83" s="14" t="str">
        <f>A83</f>
        <v>XamTileManager</v>
      </c>
      <c r="E83" s="13" t="str">
        <f>_xlfn.IFNA(VLOOKUP(B83, $B$2:$D$201, 3, FALSE),"")</f>
        <v>XamTileManager</v>
      </c>
    </row>
    <row r="84" spans="1:5" x14ac:dyDescent="0.25">
      <c r="A84" s="1" t="s">
        <v>48</v>
      </c>
      <c r="B84" s="6" t="s">
        <v>119</v>
      </c>
      <c r="C84" s="17" t="s">
        <v>48</v>
      </c>
      <c r="D84" s="14" t="str">
        <f>A84</f>
        <v>Common</v>
      </c>
      <c r="E84" s="13" t="str">
        <f>_xlfn.IFNA(VLOOKUP(B84, $B$2:$D$201, 3, FALSE),"")</f>
        <v>Common</v>
      </c>
    </row>
    <row r="85" spans="1:5" x14ac:dyDescent="0.25">
      <c r="A85" s="1" t="s">
        <v>316</v>
      </c>
      <c r="B85" s="5" t="s">
        <v>120</v>
      </c>
      <c r="C85" s="14" t="s">
        <v>74</v>
      </c>
      <c r="D85" s="14" t="str">
        <f>A85</f>
        <v>Compression Framework</v>
      </c>
      <c r="E85" s="13" t="str">
        <f>_xlfn.IFNA(VLOOKUP(B85, $B$2:$D$201, 3, FALSE),"")</f>
        <v>Compression Framework</v>
      </c>
    </row>
    <row r="86" spans="1:5" x14ac:dyDescent="0.25">
      <c r="A86" s="1" t="str">
        <f>CONCATENATE("Xam",C86)</f>
        <v>XamDiagram</v>
      </c>
      <c r="B86" s="4" t="s">
        <v>121</v>
      </c>
      <c r="C86" s="14" t="str">
        <f>MID(B86,FIND("@",SUBSTITUTE(B86,"\","@",LEN(B86)-LEN(SUBSTITUTE(B86,"\",""))))+1,LEN(B86))</f>
        <v>Diagram</v>
      </c>
      <c r="D86" s="14" t="str">
        <f>A86</f>
        <v>XamDiagram</v>
      </c>
      <c r="E86" s="13" t="str">
        <f>_xlfn.IFNA(VLOOKUP(B86, $B$2:$D$201, 3, FALSE),"")</f>
        <v>XamDiagram</v>
      </c>
    </row>
    <row r="87" spans="1:5" x14ac:dyDescent="0.25">
      <c r="A87" s="1" t="str">
        <f>CONCATENATE("Xam",C87)</f>
        <v>XamDockManager</v>
      </c>
      <c r="B87" s="4" t="s">
        <v>122</v>
      </c>
      <c r="C87" s="14" t="str">
        <f>MID(B87,FIND("@",SUBSTITUTE(B87,"\","@",LEN(B87)-LEN(SUBSTITUTE(B87,"\",""))))+1,LEN(B87))</f>
        <v>DockManager</v>
      </c>
      <c r="D87" s="14" t="str">
        <f>A87</f>
        <v>XamDockManager</v>
      </c>
      <c r="E87" s="13" t="str">
        <f>_xlfn.IFNA(VLOOKUP(B87, $B$2:$D$201, 3, FALSE),"")</f>
        <v>XamDockManager</v>
      </c>
    </row>
    <row r="88" spans="1:5" x14ac:dyDescent="0.25">
      <c r="A88" s="1" t="str">
        <f>CONCATENATE(CONCATENATE("Xam",C88),"Editor")</f>
        <v>XamComboEditor</v>
      </c>
      <c r="B88" s="6" t="s">
        <v>123</v>
      </c>
      <c r="C88" s="24" t="str">
        <f>MID(B88,FIND("@",SUBSTITUTE(B88,"\","@",LEN(B88)-LEN(SUBSTITUTE(B88,"\",""))))+1,LEN(B88))</f>
        <v>Combo</v>
      </c>
      <c r="D88" s="14" t="str">
        <f>A88</f>
        <v>XamComboEditor</v>
      </c>
      <c r="E88" s="13" t="str">
        <f>_xlfn.IFNA(VLOOKUP(B88, $B$2:$D$201, 3, FALSE),"")</f>
        <v>XamComboEditor</v>
      </c>
    </row>
    <row r="89" spans="1:5" x14ac:dyDescent="0.25">
      <c r="A89" s="1" t="str">
        <f>CONCATENATE(CONCATENATE("Xam",C89),"Editor")</f>
        <v>XamCurrencyEditor</v>
      </c>
      <c r="B89" s="4" t="s">
        <v>124</v>
      </c>
      <c r="C89" s="24" t="str">
        <f>MID(B89,FIND("@",SUBSTITUTE(B89,"\","@",LEN(B89)-LEN(SUBSTITUTE(B89,"\",""))))+1,LEN(B89))</f>
        <v>Currency</v>
      </c>
      <c r="D89" s="14" t="str">
        <f>A89</f>
        <v>XamCurrencyEditor</v>
      </c>
      <c r="E89" s="13" t="str">
        <f>_xlfn.IFNA(VLOOKUP(B89, $B$2:$D$201, 3, FALSE),"")</f>
        <v>XamCurrencyEditor</v>
      </c>
    </row>
    <row r="90" spans="1:5" x14ac:dyDescent="0.25">
      <c r="A90" s="1" t="str">
        <f>CONCATENATE(CONCATENATE("Xam",C90),"Editor")</f>
        <v>XamDateTimeEditor</v>
      </c>
      <c r="B90" s="4" t="s">
        <v>125</v>
      </c>
      <c r="C90" s="24" t="str">
        <f>MID(B90,FIND("@",SUBSTITUTE(B90,"\","@",LEN(B90)-LEN(SUBSTITUTE(B90,"\",""))))+1,LEN(B90))</f>
        <v>DateTime</v>
      </c>
      <c r="D90" s="14" t="str">
        <f>A90</f>
        <v>XamDateTimeEditor</v>
      </c>
      <c r="E90" s="13" t="str">
        <f>_xlfn.IFNA(VLOOKUP(B90, $B$2:$D$201, 3, FALSE),"")</f>
        <v>XamDateTimeEditor</v>
      </c>
    </row>
    <row r="91" spans="1:5" x14ac:dyDescent="0.25">
      <c r="A91" s="1" t="str">
        <f>CONCATENATE(CONCATENATE("Xam",C91),"Editor")</f>
        <v>XamMaskedTextEditor</v>
      </c>
      <c r="B91" s="4" t="s">
        <v>126</v>
      </c>
      <c r="C91" s="24" t="str">
        <f>MID(B91,FIND("@",SUBSTITUTE(B91,"\","@",LEN(B91)-LEN(SUBSTITUTE(B91,"\",""))))+1,LEN(B91))</f>
        <v>MaskedText</v>
      </c>
      <c r="D91" s="14" t="str">
        <f>A91</f>
        <v>XamMaskedTextEditor</v>
      </c>
      <c r="E91" s="13" t="str">
        <f>_xlfn.IFNA(VLOOKUP(B91, $B$2:$D$201, 3, FALSE),"")</f>
        <v>XamMaskedTextEditor</v>
      </c>
    </row>
    <row r="92" spans="1:5" x14ac:dyDescent="0.25">
      <c r="A92" s="1" t="str">
        <f>CONCATENATE("Xam",C92)</f>
        <v>XamMonthCalendar</v>
      </c>
      <c r="B92" s="4" t="s">
        <v>127</v>
      </c>
      <c r="C92" s="14" t="str">
        <f>MID(B92,FIND("@",SUBSTITUTE(B92,"\","@",LEN(B92)-LEN(SUBSTITUTE(B92,"\",""))))+1,LEN(B92))</f>
        <v>MonthCalendar</v>
      </c>
      <c r="D92" s="14" t="str">
        <f>A92</f>
        <v>XamMonthCalendar</v>
      </c>
      <c r="E92" s="13" t="str">
        <f>_xlfn.IFNA(VLOOKUP(B92, $B$2:$D$201, 3, FALSE),"")</f>
        <v>XamMonthCalendar</v>
      </c>
    </row>
    <row r="93" spans="1:5" x14ac:dyDescent="0.25">
      <c r="A93" s="1" t="str">
        <f>CONCATENATE(CONCATENATE("Xam",C93),"Editor")</f>
        <v>XamNumericEditor</v>
      </c>
      <c r="B93" s="4" t="s">
        <v>128</v>
      </c>
      <c r="C93" s="24" t="str">
        <f>MID(B93,FIND("@",SUBSTITUTE(B93,"\","@",LEN(B93)-LEN(SUBSTITUTE(B93,"\",""))))+1,LEN(B93))</f>
        <v>Numeric</v>
      </c>
      <c r="D93" s="14" t="str">
        <f>A93</f>
        <v>XamNumericEditor</v>
      </c>
      <c r="E93" s="13" t="str">
        <f>_xlfn.IFNA(VLOOKUP(B93, $B$2:$D$201, 3, FALSE),"")</f>
        <v>XamNumericEditor</v>
      </c>
    </row>
    <row r="94" spans="1:5" x14ac:dyDescent="0.25">
      <c r="A94" s="1" t="str">
        <f>CONCATENATE("Xam",C94)</f>
        <v>XamPropertyGrid</v>
      </c>
      <c r="B94" s="4" t="s">
        <v>129</v>
      </c>
      <c r="C94" s="14" t="str">
        <f>MID(B94,FIND("@",SUBSTITUTE(B94,"\","@",LEN(B94)-LEN(SUBSTITUTE(B94,"\",""))))+1,LEN(B94))</f>
        <v>PropertyGrid</v>
      </c>
      <c r="D94" s="14" t="str">
        <f>A94</f>
        <v>XamPropertyGrid</v>
      </c>
      <c r="E94" s="13" t="str">
        <f>_xlfn.IFNA(VLOOKUP(B94, $B$2:$D$201, 3, FALSE),"")</f>
        <v>XamPropertyGrid</v>
      </c>
    </row>
    <row r="95" spans="1:5" s="1" customFormat="1" x14ac:dyDescent="0.25">
      <c r="A95" s="1" t="str">
        <f>CONCATENATE(CONCATENATE("Xam",C95),"Editor")</f>
        <v>XamTextEditor</v>
      </c>
      <c r="B95" s="6" t="s">
        <v>130</v>
      </c>
      <c r="C95" s="24" t="str">
        <f>MID(B95,FIND("@",SUBSTITUTE(B95,"\","@",LEN(B95)-LEN(SUBSTITUTE(B95,"\",""))))+1,LEN(B95))</f>
        <v>Text</v>
      </c>
      <c r="D95" s="14" t="str">
        <f>A95</f>
        <v>XamTextEditor</v>
      </c>
      <c r="E95" s="13" t="str">
        <f>_xlfn.IFNA(VLOOKUP(B95, $B$2:$D$201, 3, FALSE),"")</f>
        <v>XamTextEditor</v>
      </c>
    </row>
    <row r="96" spans="1:5" x14ac:dyDescent="0.25">
      <c r="A96" s="1" t="s">
        <v>318</v>
      </c>
      <c r="B96" s="5" t="s">
        <v>131</v>
      </c>
      <c r="C96" s="14" t="str">
        <f>MID(B96,FIND("@",SUBSTITUTE(B96,"\","@",LEN(B96)-LEN(SUBSTITUTE(B96,"\",""))))+1,LEN(B96))</f>
        <v>HTMLViewer</v>
      </c>
      <c r="D96" s="14" t="str">
        <f>A96</f>
        <v>XamHtmlViewer</v>
      </c>
      <c r="E96" s="13" t="str">
        <f>_xlfn.IFNA(VLOOKUP(B96, $B$2:$D$201, 3, FALSE),"")</f>
        <v>XamHtmlViewer</v>
      </c>
    </row>
    <row r="97" spans="1:5" x14ac:dyDescent="0.25">
      <c r="A97" s="1" t="s">
        <v>48</v>
      </c>
      <c r="B97" s="6" t="s">
        <v>132</v>
      </c>
      <c r="C97" s="17" t="s">
        <v>48</v>
      </c>
      <c r="D97" s="14" t="str">
        <f>A97</f>
        <v>Common</v>
      </c>
      <c r="E97" s="13" t="str">
        <f>_xlfn.IFNA(VLOOKUP(B97, $B$2:$D$201, 3, FALSE),"")</f>
        <v>Common</v>
      </c>
    </row>
    <row r="98" spans="1:5" x14ac:dyDescent="0.25">
      <c r="A98" s="1" t="str">
        <f>CONCATENATE("Xam",C98)</f>
        <v>XamOutlookBar</v>
      </c>
      <c r="B98" s="6" t="s">
        <v>133</v>
      </c>
      <c r="C98" s="14" t="str">
        <f>MID(B98,FIND("@",SUBSTITUTE(B98,"\","@",LEN(B98)-LEN(SUBSTITUTE(B98,"\",""))))+1,LEN(B98))</f>
        <v>OutlookBar</v>
      </c>
      <c r="D98" s="14" t="str">
        <f>A98</f>
        <v>XamOutlookBar</v>
      </c>
      <c r="E98" s="13" t="str">
        <f>_xlfn.IFNA(VLOOKUP(B98, $B$2:$D$201, 3, FALSE),"")</f>
        <v>XamOutlookBar</v>
      </c>
    </row>
    <row r="99" spans="1:5" s="1" customFormat="1" x14ac:dyDescent="0.25">
      <c r="A99" s="1" t="str">
        <f>CONCATENATE("Xam",C99)</f>
        <v>XamRibbon</v>
      </c>
      <c r="B99" s="4" t="s">
        <v>134</v>
      </c>
      <c r="C99" s="14" t="str">
        <f>MID(B99,FIND("@",SUBSTITUTE(B99,"\","@",LEN(B99)-LEN(SUBSTITUTE(B99,"\",""))))+1,LEN(B99))</f>
        <v>Ribbon</v>
      </c>
      <c r="D99" s="14" t="str">
        <f>A99</f>
        <v>XamRibbon</v>
      </c>
      <c r="E99" s="13" t="str">
        <f>_xlfn.IFNA(VLOOKUP(B99, $B$2:$D$201, 3, FALSE),"")</f>
        <v>XamRibbon</v>
      </c>
    </row>
    <row r="100" spans="1:5" x14ac:dyDescent="0.25">
      <c r="A100" s="1" t="str">
        <f>CONCATENATE("Xam",C100)</f>
        <v>XamSpreadSheet</v>
      </c>
      <c r="B100" s="6" t="s">
        <v>135</v>
      </c>
      <c r="C100" s="11" t="str">
        <f>MID(B100,FIND("@",SUBSTITUTE(B100,"\","@",LEN(B100)-LEN(SUBSTITUTE(B100,"\",""))))+1,LEN(B100))</f>
        <v>SpreadSheet</v>
      </c>
      <c r="D100" s="14" t="str">
        <f>A100</f>
        <v>XamSpreadSheet</v>
      </c>
      <c r="E100" s="13" t="str">
        <f>_xlfn.IFNA(VLOOKUP(B100, $B$2:$D$201, 3, FALSE),"")</f>
        <v>XamSpreadSheet</v>
      </c>
    </row>
    <row r="101" spans="1:5" x14ac:dyDescent="0.25">
      <c r="A101" s="1" t="s">
        <v>48</v>
      </c>
      <c r="B101" s="4" t="s">
        <v>136</v>
      </c>
      <c r="C101" s="14" t="s">
        <v>48</v>
      </c>
      <c r="D101" s="14" t="str">
        <f>A101</f>
        <v>Common</v>
      </c>
      <c r="E101" s="13" t="str">
        <f>_xlfn.IFNA(VLOOKUP(B101, $B$2:$D$201, 3, FALSE),"")</f>
        <v>Common</v>
      </c>
    </row>
    <row r="102" spans="1:5" x14ac:dyDescent="0.25">
      <c r="A102" s="1" t="str">
        <f>CONCATENATE("Xam",C102)</f>
        <v>XamTiledView</v>
      </c>
      <c r="B102" s="5" t="s">
        <v>137</v>
      </c>
      <c r="C102" s="8" t="str">
        <f>MID(B102,FIND("@",SUBSTITUTE(B102,"\","@",LEN(B102)-LEN(SUBSTITUTE(B102,"\",""))))+1,LEN(B102))</f>
        <v>TiledView</v>
      </c>
      <c r="D102" s="14" t="str">
        <f>A102</f>
        <v>XamTiledView</v>
      </c>
      <c r="E102" s="13" t="str">
        <f>_xlfn.IFNA(VLOOKUP(B102, $B$2:$D$201, 3, FALSE),"")</f>
        <v>XamTiledView</v>
      </c>
    </row>
    <row r="103" spans="1:5" x14ac:dyDescent="0.25">
      <c r="A103" s="1" t="str">
        <f>CONCATENATE("Xam",C103)</f>
        <v>XamTilesControl</v>
      </c>
      <c r="B103" s="6" t="s">
        <v>138</v>
      </c>
      <c r="C103" s="11" t="str">
        <f>MID(B103,FIND("@",SUBSTITUTE(B103,"\","@",LEN(B103)-LEN(SUBSTITUTE(B103,"\",""))))+1,LEN(B103))</f>
        <v>TilesControl</v>
      </c>
      <c r="D103" s="14" t="str">
        <f>A103</f>
        <v>XamTilesControl</v>
      </c>
      <c r="E103" s="13" t="str">
        <f>_xlfn.IFNA(VLOOKUP(B103, $B$2:$D$201, 3, FALSE),"")</f>
        <v>XamTilesControl</v>
      </c>
    </row>
    <row r="104" spans="1:5" x14ac:dyDescent="0.25">
      <c r="A104" s="1" t="str">
        <f>CONCATENATE("Xam",C104)</f>
        <v>XamTree</v>
      </c>
      <c r="B104" s="5" t="s">
        <v>139</v>
      </c>
      <c r="C104" s="14" t="str">
        <f>MID(B104,FIND("@",SUBSTITUTE(B104,"\","@",LEN(B104)-LEN(SUBSTITUTE(B104,"\",""))))+1,LEN(B104))</f>
        <v>Tree</v>
      </c>
      <c r="D104" s="14" t="str">
        <f>A104</f>
        <v>XamTree</v>
      </c>
      <c r="E104" s="13" t="str">
        <f>_xlfn.IFNA(VLOOKUP(B104, $B$2:$D$201, 3, FALSE),"")</f>
        <v>XamTree</v>
      </c>
    </row>
    <row r="105" spans="1:5" x14ac:dyDescent="0.25">
      <c r="A105" s="1" t="str">
        <f>C105</f>
        <v>VirtualCollection</v>
      </c>
      <c r="B105" s="5" t="s">
        <v>140</v>
      </c>
      <c r="C105" s="8" t="s">
        <v>73</v>
      </c>
      <c r="D105" s="14" t="str">
        <f>A105</f>
        <v>VirtualCollection</v>
      </c>
      <c r="E105" s="13" t="str">
        <f>_xlfn.IFNA(VLOOKUP(B105, $B$2:$D$201, 3, FALSE),"")</f>
        <v>VirtualCollection</v>
      </c>
    </row>
    <row r="106" spans="1:5" x14ac:dyDescent="0.25">
      <c r="A106" s="1" t="str">
        <f>CONCATENATE("Xam",C106)</f>
        <v>XamWebChart</v>
      </c>
      <c r="B106" s="5" t="s">
        <v>141</v>
      </c>
      <c r="C106" s="11" t="str">
        <f>MID(B106,FIND("@",SUBSTITUTE(B106,"\","@",LEN(B106)-LEN(SUBSTITUTE(B106,"\",""))))+1,LEN(B106))</f>
        <v>WebChart</v>
      </c>
      <c r="D106" s="14" t="str">
        <f>A106</f>
        <v>XamWebChart</v>
      </c>
      <c r="E106" s="13" t="str">
        <f>_xlfn.IFNA(VLOOKUP(B106, $B$2:$D$201, 3, FALSE),"")</f>
        <v>XamWebChart</v>
      </c>
    </row>
    <row r="107" spans="1:5" x14ac:dyDescent="0.25">
      <c r="A107" s="1" t="s">
        <v>48</v>
      </c>
      <c r="B107" s="6" t="s">
        <v>142</v>
      </c>
      <c r="C107" s="8" t="s">
        <v>48</v>
      </c>
      <c r="D107" s="14" t="str">
        <f>A107</f>
        <v>Common</v>
      </c>
      <c r="E107" s="13" t="str">
        <f>_xlfn.IFNA(VLOOKUP(B107, $B$2:$D$201, 3, FALSE),"")</f>
        <v>Common</v>
      </c>
    </row>
    <row r="108" spans="1:5" x14ac:dyDescent="0.25">
      <c r="A108" s="1" t="str">
        <f>CONCATENATE("Xam",C108)</f>
        <v>XamCarouselListBox</v>
      </c>
      <c r="B108" s="5" t="s">
        <v>143</v>
      </c>
      <c r="C108" s="8" t="str">
        <f>MID(B108,FIND("@",SUBSTITUTE(B108,"\","@",LEN(B108)-LEN(SUBSTITUTE(B108,"\",""))))+1,LEN(B108))</f>
        <v>CarouselListBox</v>
      </c>
      <c r="D108" s="14" t="str">
        <f>A108</f>
        <v>XamCarouselListBox</v>
      </c>
      <c r="E108" s="13" t="str">
        <f>_xlfn.IFNA(VLOOKUP(B108, $B$2:$D$201, 3, FALSE),"")</f>
        <v>XamCarouselListBox</v>
      </c>
    </row>
    <row r="109" spans="1:5" x14ac:dyDescent="0.25">
      <c r="A109" s="1" t="str">
        <f>CONCATENATE("Xam",C109)</f>
        <v>XamCarouselPanel</v>
      </c>
      <c r="B109" s="5" t="s">
        <v>144</v>
      </c>
      <c r="C109" s="8" t="str">
        <f>MID(B109,FIND("@",SUBSTITUTE(B109,"\","@",LEN(B109)-LEN(SUBSTITUTE(B109,"\",""))))+1,LEN(B109))</f>
        <v>CarouselPanel</v>
      </c>
      <c r="D109" s="14" t="str">
        <f>A109</f>
        <v>XamCarouselPanel</v>
      </c>
      <c r="E109" s="13" t="str">
        <f>_xlfn.IFNA(VLOOKUP(B109, $B$2:$D$201, 3, FALSE),"")</f>
        <v>XamCarouselPanel</v>
      </c>
    </row>
    <row r="110" spans="1:5" x14ac:dyDescent="0.25">
      <c r="A110" s="1" t="str">
        <f>CONCATENATE("Xam",C110)</f>
        <v>XamTabControl</v>
      </c>
      <c r="B110" s="4" t="s">
        <v>145</v>
      </c>
      <c r="C110" s="14" t="str">
        <f>MID(B110,FIND("@",SUBSTITUTE(B110,"\","@",LEN(B110)-LEN(SUBSTITUTE(B110,"\",""))))+1,LEN(B110))</f>
        <v>TabControl</v>
      </c>
      <c r="D110" s="14" t="str">
        <f>A110</f>
        <v>XamTabControl</v>
      </c>
      <c r="E110" s="13" t="str">
        <f>_xlfn.IFNA(VLOOKUP(B110, $B$2:$D$201, 3, FALSE),"")</f>
        <v>XamTabControl</v>
      </c>
    </row>
    <row r="111" spans="1:5" x14ac:dyDescent="0.25">
      <c r="A111" s="1" t="s">
        <v>48</v>
      </c>
      <c r="B111" s="18" t="s">
        <v>193</v>
      </c>
      <c r="C111" s="1" t="s">
        <v>48</v>
      </c>
      <c r="D111" s="14" t="str">
        <f>A111</f>
        <v>Common</v>
      </c>
      <c r="E111" s="13" t="str">
        <f>_xlfn.IFNA(VLOOKUP(B111, $B$2:$D$201, 3, FALSE),"")</f>
        <v>Common</v>
      </c>
    </row>
    <row r="112" spans="1:5" x14ac:dyDescent="0.25">
      <c r="A112" s="1" t="str">
        <f>CONCATENATE("Xam",C112)</f>
        <v>XamAutoCompleteBox</v>
      </c>
      <c r="B112" s="5" t="s">
        <v>146</v>
      </c>
      <c r="C112" s="11" t="str">
        <f>MID(B112,FIND("@",SUBSTITUTE(B112,"\","@",LEN(B112)-LEN(SUBSTITUTE(B112,"\",""))))+1,LEN(B112))</f>
        <v>AutoCompleteBox</v>
      </c>
      <c r="D112" s="14" t="str">
        <f>A112</f>
        <v>XamAutoCompleteBox</v>
      </c>
      <c r="E112" s="13" t="str">
        <f>_xlfn.IFNA(VLOOKUP(B112, $B$2:$D$201, 3, FALSE),"")</f>
        <v>XamAutoCompleteBox</v>
      </c>
    </row>
    <row r="113" spans="1:5" x14ac:dyDescent="0.25">
      <c r="A113" s="1" t="str">
        <f>CONCATENATE("Xam",C113)</f>
        <v>XamCalendar</v>
      </c>
      <c r="B113" s="11" t="s">
        <v>147</v>
      </c>
      <c r="C113" s="11" t="str">
        <f>MID(B113,FIND("@",SUBSTITUTE(B113,"\","@",LEN(B113)-LEN(SUBSTITUTE(B113,"\",""))))+1,LEN(B113))</f>
        <v>Calendar</v>
      </c>
      <c r="D113" s="14" t="str">
        <f>A113</f>
        <v>XamCalendar</v>
      </c>
      <c r="E113" s="13" t="str">
        <f>_xlfn.IFNA(VLOOKUP(B113, $B$2:$D$201, 3, FALSE),"")</f>
        <v>XamCalendar</v>
      </c>
    </row>
    <row r="114" spans="1:5" x14ac:dyDescent="0.25">
      <c r="A114" s="1" t="str">
        <f>CONCATENATE("Xam",C114)</f>
        <v>XamContextMenu</v>
      </c>
      <c r="B114" s="11" t="s">
        <v>148</v>
      </c>
      <c r="C114" s="8" t="str">
        <f>MID(B114,FIND("@",SUBSTITUTE(B114,"\","@",LEN(B114)-LEN(SUBSTITUTE(B114,"\",""))))+1,LEN(B114))</f>
        <v>ContextMenu</v>
      </c>
      <c r="D114" s="14" t="str">
        <f>A114</f>
        <v>XamContextMenu</v>
      </c>
      <c r="E114" s="13" t="str">
        <f>_xlfn.IFNA(VLOOKUP(B114, $B$2:$D$201, 3, FALSE),"")</f>
        <v>XamContextMenu</v>
      </c>
    </row>
    <row r="115" spans="1:5" x14ac:dyDescent="0.25">
      <c r="A115" s="8" t="s">
        <v>67</v>
      </c>
      <c r="B115" s="5" t="s">
        <v>149</v>
      </c>
      <c r="C115" s="14" t="s">
        <v>67</v>
      </c>
      <c r="D115" s="14" t="str">
        <f>A115</f>
        <v>Control Persistence Framework</v>
      </c>
      <c r="E115" s="13" t="str">
        <f>_xlfn.IFNA(VLOOKUP(B115, $B$2:$D$201, 3, FALSE),"")</f>
        <v>Control Persistence Framework</v>
      </c>
    </row>
    <row r="116" spans="1:5" x14ac:dyDescent="0.25">
      <c r="A116" s="1" t="str">
        <f>CONCATENATE("Xam",C116)</f>
        <v>XamDatePicker</v>
      </c>
      <c r="B116" s="5" t="s">
        <v>150</v>
      </c>
      <c r="C116" s="11" t="str">
        <f>MID(B116,FIND("@",SUBSTITUTE(B116,"\","@",LEN(B116)-LEN(SUBSTITUTE(B116,"\",""))))+1,LEN(B116))</f>
        <v>DatePicker</v>
      </c>
      <c r="D116" s="14" t="str">
        <f>A116</f>
        <v>XamDatePicker</v>
      </c>
      <c r="E116" s="13" t="str">
        <f>_xlfn.IFNA(VLOOKUP(B116, $B$2:$D$201, 3, FALSE),"")</f>
        <v>XamDatePicker</v>
      </c>
    </row>
    <row r="117" spans="1:5" x14ac:dyDescent="0.25">
      <c r="A117" s="1" t="s">
        <v>48</v>
      </c>
      <c r="B117" s="5" t="s">
        <v>151</v>
      </c>
      <c r="C117" s="15" t="s">
        <v>48</v>
      </c>
      <c r="D117" s="14" t="str">
        <f>A117</f>
        <v>Common</v>
      </c>
      <c r="E117" s="13" t="str">
        <f>_xlfn.IFNA(VLOOKUP(B117, $B$2:$D$201, 3, FALSE),"")</f>
        <v>Common</v>
      </c>
    </row>
    <row r="118" spans="1:5" x14ac:dyDescent="0.25">
      <c r="A118" s="1" t="str">
        <f>CONCATENATE("Xam",C118)</f>
        <v>XamList</v>
      </c>
      <c r="B118" s="5" t="s">
        <v>152</v>
      </c>
      <c r="C118" s="11" t="str">
        <f>MID(B118,FIND("@",SUBSTITUTE(B118,"\","@",LEN(B118)-LEN(SUBSTITUTE(B118,"\",""))))+1,LEN(B118))</f>
        <v>List</v>
      </c>
      <c r="D118" s="14" t="str">
        <f>A118</f>
        <v>XamList</v>
      </c>
      <c r="E118" s="13" t="str">
        <f>_xlfn.IFNA(VLOOKUP(B118, $B$2:$D$201, 3, FALSE),"")</f>
        <v>XamList</v>
      </c>
    </row>
    <row r="119" spans="1:5" x14ac:dyDescent="0.25">
      <c r="A119" s="1" t="str">
        <f>CONCATENATE("Xam",C119)</f>
        <v>XamListPicker</v>
      </c>
      <c r="B119" s="5" t="s">
        <v>153</v>
      </c>
      <c r="C119" s="11" t="str">
        <f>MID(B119,FIND("@",SUBSTITUTE(B119,"\","@",LEN(B119)-LEN(SUBSTITUTE(B119,"\",""))))+1,LEN(B119))</f>
        <v>ListPicker</v>
      </c>
      <c r="D119" s="14" t="str">
        <f>A119</f>
        <v>XamListPicker</v>
      </c>
      <c r="E119" s="13" t="str">
        <f>_xlfn.IFNA(VLOOKUP(B119, $B$2:$D$201, 3, FALSE),"")</f>
        <v>XamListPicker</v>
      </c>
    </row>
    <row r="120" spans="1:5" x14ac:dyDescent="0.25">
      <c r="A120" s="1" t="str">
        <f>CONCATENATE("Xam",C120)</f>
        <v>XamRating</v>
      </c>
      <c r="B120" s="5" t="s">
        <v>154</v>
      </c>
      <c r="C120" s="8" t="str">
        <f>MID(B120,FIND("@",SUBSTITUTE(B120,"\","@",LEN(B120)-LEN(SUBSTITUTE(B120,"\",""))))+1,LEN(B120))</f>
        <v>Rating</v>
      </c>
      <c r="D120" s="14" t="str">
        <f>A120</f>
        <v>XamRating</v>
      </c>
      <c r="E120" s="13" t="str">
        <f>_xlfn.IFNA(VLOOKUP(B120, $B$2:$D$201, 3, FALSE),"")</f>
        <v>XamRating</v>
      </c>
    </row>
    <row r="121" spans="1:5" x14ac:dyDescent="0.25">
      <c r="A121" s="1" t="str">
        <f>CONCATENATE("Xam",C121)</f>
        <v>XamTimePicker</v>
      </c>
      <c r="B121" s="5" t="s">
        <v>155</v>
      </c>
      <c r="C121" s="11" t="str">
        <f>MID(B121,FIND("@",SUBSTITUTE(B121,"\","@",LEN(B121)-LEN(SUBSTITUTE(B121,"\",""))))+1,LEN(B121))</f>
        <v>TimePicker</v>
      </c>
      <c r="D121" s="14" t="str">
        <f>A121</f>
        <v>XamTimePicker</v>
      </c>
      <c r="E121" s="13" t="str">
        <f>_xlfn.IFNA(VLOOKUP(B121, $B$2:$D$201, 3, FALSE),"")</f>
        <v>XamTimePicker</v>
      </c>
    </row>
    <row r="122" spans="1:5" x14ac:dyDescent="0.25">
      <c r="A122" s="1" t="str">
        <f>CONCATENATE("Xam",C122)</f>
        <v>XamToggleButton</v>
      </c>
      <c r="B122" s="5" t="s">
        <v>156</v>
      </c>
      <c r="C122" s="8" t="s">
        <v>61</v>
      </c>
      <c r="D122" s="14" t="str">
        <f>A122</f>
        <v>XamToggleButton</v>
      </c>
      <c r="E122" s="13" t="str">
        <f>_xlfn.IFNA(VLOOKUP(B122, $B$2:$D$201, 3, FALSE),"")</f>
        <v>XamToggleButton</v>
      </c>
    </row>
    <row r="123" spans="1:5" x14ac:dyDescent="0.25">
      <c r="A123" s="1" t="s">
        <v>48</v>
      </c>
      <c r="B123" s="5" t="s">
        <v>157</v>
      </c>
      <c r="C123" s="8" t="s">
        <v>48</v>
      </c>
      <c r="D123" s="14" t="str">
        <f>A123</f>
        <v>Common</v>
      </c>
      <c r="E123" s="13" t="str">
        <f>_xlfn.IFNA(VLOOKUP(B123, $B$2:$D$201, 3, FALSE),"")</f>
        <v>Common</v>
      </c>
    </row>
    <row r="124" spans="1:5" x14ac:dyDescent="0.25">
      <c r="A124" s="1" t="str">
        <f>CONCATENATE("Xam",C124)</f>
        <v>XamInfoBox</v>
      </c>
      <c r="B124" s="5" t="s">
        <v>158</v>
      </c>
      <c r="C124" s="11" t="str">
        <f>MID(B124,FIND("@",SUBSTITUTE(B124,"\","@",LEN(B124)-LEN(SUBSTITUTE(B124,"\",""))))+1,LEN(B124))</f>
        <v>InfoBox</v>
      </c>
      <c r="D124" s="14" t="str">
        <f>A124</f>
        <v>XamInfoBox</v>
      </c>
      <c r="E124" s="13" t="str">
        <f>_xlfn.IFNA(VLOOKUP(B124, $B$2:$D$201, 3, FALSE),"")</f>
        <v>XamInfoBox</v>
      </c>
    </row>
    <row r="125" spans="1:5" x14ac:dyDescent="0.25">
      <c r="A125" s="1" t="str">
        <f>CONCATENATE("Xam",C125)</f>
        <v>XamMessageBox</v>
      </c>
      <c r="B125" s="5" t="s">
        <v>159</v>
      </c>
      <c r="C125" s="8" t="str">
        <f>MID(B125,FIND("@",SUBSTITUTE(B125,"\","@",LEN(B125)-LEN(SUBSTITUTE(B125,"\",""))))+1,LEN(B125))</f>
        <v>MessageBox</v>
      </c>
      <c r="D125" s="14" t="str">
        <f>A125</f>
        <v>XamMessageBox</v>
      </c>
      <c r="E125" s="13" t="str">
        <f>_xlfn.IFNA(VLOOKUP(B125, $B$2:$D$201, 3, FALSE),"")</f>
        <v>XamMessageBox</v>
      </c>
    </row>
    <row r="126" spans="1:5" x14ac:dyDescent="0.25">
      <c r="A126" s="1" t="str">
        <f>CONCATENATE("Xam",C126)</f>
        <v>XamWindow</v>
      </c>
      <c r="B126" s="5" t="s">
        <v>160</v>
      </c>
      <c r="C126" s="14" t="str">
        <f>MID(B126,FIND("@",SUBSTITUTE(B126,"\","@",LEN(B126)-LEN(SUBSTITUTE(B126,"\",""))))+1,LEN(B126))</f>
        <v>Window</v>
      </c>
      <c r="D126" s="14" t="str">
        <f>A126</f>
        <v>XamWindow</v>
      </c>
      <c r="E126" s="13" t="str">
        <f>_xlfn.IFNA(VLOOKUP(B126, $B$2:$D$201, 3, FALSE),"")</f>
        <v>XamWindow</v>
      </c>
    </row>
    <row r="127" spans="1:5" x14ac:dyDescent="0.25">
      <c r="A127" s="1" t="s">
        <v>48</v>
      </c>
      <c r="B127" s="6" t="s">
        <v>30</v>
      </c>
      <c r="C127" s="15" t="s">
        <v>48</v>
      </c>
      <c r="D127" s="14" t="str">
        <f>A127</f>
        <v>Common</v>
      </c>
      <c r="E127" s="13" t="str">
        <f>_xlfn.IFNA(VLOOKUP(B127, $B$2:$D$201, 3, FALSE),"")</f>
        <v>Common</v>
      </c>
    </row>
    <row r="128" spans="1:5" x14ac:dyDescent="0.25">
      <c r="A128" s="1" t="str">
        <f>CONCATENATE("Xam",C128)</f>
        <v>XamDataPresenter</v>
      </c>
      <c r="B128" s="4" t="s">
        <v>31</v>
      </c>
      <c r="C128" s="16" t="s">
        <v>52</v>
      </c>
      <c r="D128" s="14" t="str">
        <f>A128</f>
        <v>XamDataPresenter</v>
      </c>
      <c r="E128" s="13" t="str">
        <f>_xlfn.IFNA(VLOOKUP(B128, $B$2:$D$201, 3, FALSE),"")</f>
        <v>XamDataPresenter</v>
      </c>
    </row>
    <row r="129" spans="1:5" x14ac:dyDescent="0.25">
      <c r="A129" s="1" t="str">
        <f>CONCATENATE("Xam",C129)</f>
        <v>XamDataPresenter</v>
      </c>
      <c r="B129" s="6" t="s">
        <v>161</v>
      </c>
      <c r="C129" s="16" t="s">
        <v>52</v>
      </c>
      <c r="D129" s="14" t="str">
        <f>A129</f>
        <v>XamDataPresenter</v>
      </c>
      <c r="E129" s="13" t="str">
        <f>_xlfn.IFNA(VLOOKUP(B129, $B$2:$D$201, 3, FALSE),"")</f>
        <v>XamDataPresenter</v>
      </c>
    </row>
    <row r="130" spans="1:5" x14ac:dyDescent="0.25">
      <c r="A130" s="1" t="str">
        <f>CONCATENATE("Xam",C130)</f>
        <v>XamDataPresenter</v>
      </c>
      <c r="B130" s="6" t="s">
        <v>32</v>
      </c>
      <c r="C130" s="16" t="s">
        <v>52</v>
      </c>
      <c r="D130" s="14" t="str">
        <f>A130</f>
        <v>XamDataPresenter</v>
      </c>
      <c r="E130" s="13" t="str">
        <f>_xlfn.IFNA(VLOOKUP(B130, $B$2:$D$201, 3, FALSE),"")</f>
        <v>XamDataPresenter</v>
      </c>
    </row>
    <row r="131" spans="1:5" x14ac:dyDescent="0.25">
      <c r="A131" s="1" t="str">
        <f>CONCATENATE("Xam",C131)</f>
        <v>XamDataPresenter</v>
      </c>
      <c r="B131" s="6" t="s">
        <v>162</v>
      </c>
      <c r="C131" s="16" t="s">
        <v>52</v>
      </c>
      <c r="D131" s="14" t="str">
        <f>A131</f>
        <v>XamDataPresenter</v>
      </c>
      <c r="E131" s="13" t="str">
        <f>_xlfn.IFNA(VLOOKUP(B131, $B$2:$D$201, 3, FALSE),"")</f>
        <v>XamDataPresenter</v>
      </c>
    </row>
    <row r="132" spans="1:5" x14ac:dyDescent="0.25">
      <c r="A132" s="1" t="str">
        <f>CONCATENATE("Xam",C132)</f>
        <v>XamDataPresenter</v>
      </c>
      <c r="B132" s="4" t="s">
        <v>33</v>
      </c>
      <c r="C132" s="16" t="s">
        <v>52</v>
      </c>
      <c r="D132" s="14" t="str">
        <f>A132</f>
        <v>XamDataPresenter</v>
      </c>
      <c r="E132" s="13" t="str">
        <f>_xlfn.IFNA(VLOOKUP(B132, $B$2:$D$201, 3, FALSE),"")</f>
        <v>XamDataPresenter</v>
      </c>
    </row>
    <row r="133" spans="1:5" x14ac:dyDescent="0.25">
      <c r="A133" s="1" t="str">
        <f>CONCATENATE("Xam",C133)</f>
        <v>XamDataPresenter</v>
      </c>
      <c r="B133" s="6" t="s">
        <v>163</v>
      </c>
      <c r="C133" s="16" t="s">
        <v>52</v>
      </c>
      <c r="D133" s="14" t="str">
        <f>A133</f>
        <v>XamDataPresenter</v>
      </c>
      <c r="E133" s="13" t="str">
        <f>_xlfn.IFNA(VLOOKUP(B133, $B$2:$D$201, 3, FALSE),"")</f>
        <v>XamDataPresenter</v>
      </c>
    </row>
    <row r="134" spans="1:5" x14ac:dyDescent="0.25">
      <c r="A134" s="1" t="str">
        <f>CONCATENATE("Xam",C134)</f>
        <v>XamDataPresenter</v>
      </c>
      <c r="B134" s="6" t="s">
        <v>164</v>
      </c>
      <c r="C134" s="16" t="s">
        <v>52</v>
      </c>
      <c r="D134" s="14" t="str">
        <f>A134</f>
        <v>XamDataPresenter</v>
      </c>
      <c r="E134" s="13" t="str">
        <f>_xlfn.IFNA(VLOOKUP(B134, $B$2:$D$201, 3, FALSE),"")</f>
        <v>XamDataPresenter</v>
      </c>
    </row>
    <row r="135" spans="1:5" x14ac:dyDescent="0.25">
      <c r="A135" s="1" t="str">
        <f>CONCATENATE("Xam",C135)</f>
        <v>XamDataPresenter</v>
      </c>
      <c r="B135" s="10" t="s">
        <v>34</v>
      </c>
      <c r="C135" s="16" t="s">
        <v>52</v>
      </c>
      <c r="D135" s="14" t="str">
        <f>A135</f>
        <v>XamDataPresenter</v>
      </c>
      <c r="E135" s="13" t="str">
        <f>_xlfn.IFNA(VLOOKUP(B135, $B$2:$D$201, 3, FALSE),"")</f>
        <v>XamDataPresenter</v>
      </c>
    </row>
    <row r="136" spans="1:5" x14ac:dyDescent="0.25">
      <c r="A136" s="1" t="str">
        <f>CONCATENATE("Xam",C136)</f>
        <v>XamDataPresenter</v>
      </c>
      <c r="B136" s="10" t="s">
        <v>165</v>
      </c>
      <c r="C136" s="16" t="s">
        <v>52</v>
      </c>
      <c r="D136" s="14" t="str">
        <f>A136</f>
        <v>XamDataPresenter</v>
      </c>
      <c r="E136" s="13" t="str">
        <f>_xlfn.IFNA(VLOOKUP(B136, $B$2:$D$201, 3, FALSE),"")</f>
        <v>XamDataPresenter</v>
      </c>
    </row>
    <row r="137" spans="1:5" x14ac:dyDescent="0.25">
      <c r="A137" s="1" t="str">
        <f>CONCATENATE("Xam",C137)</f>
        <v>XamDataPresenter</v>
      </c>
      <c r="B137" s="10" t="s">
        <v>166</v>
      </c>
      <c r="C137" s="16" t="s">
        <v>52</v>
      </c>
      <c r="D137" s="14" t="str">
        <f>A137</f>
        <v>XamDataPresenter</v>
      </c>
      <c r="E137" s="13" t="str">
        <f>_xlfn.IFNA(VLOOKUP(B137, $B$2:$D$201, 3, FALSE),"")</f>
        <v>XamDataPresenter</v>
      </c>
    </row>
    <row r="138" spans="1:5" x14ac:dyDescent="0.25">
      <c r="A138" s="1" t="str">
        <f>CONCATENATE("Xam",C138)</f>
        <v>XamDataPresenter</v>
      </c>
      <c r="B138" s="9" t="s">
        <v>35</v>
      </c>
      <c r="C138" s="16" t="s">
        <v>52</v>
      </c>
      <c r="D138" s="14" t="str">
        <f>A138</f>
        <v>XamDataPresenter</v>
      </c>
      <c r="E138" s="13" t="str">
        <f>_xlfn.IFNA(VLOOKUP(B138, $B$2:$D$201, 3, FALSE),"")</f>
        <v>XamDataPresenter</v>
      </c>
    </row>
    <row r="139" spans="1:5" x14ac:dyDescent="0.25">
      <c r="A139" s="1" t="str">
        <f>CONCATENATE("Xam",C139)</f>
        <v>XamDataPresenter</v>
      </c>
      <c r="B139" s="10" t="s">
        <v>167</v>
      </c>
      <c r="C139" s="16" t="s">
        <v>52</v>
      </c>
      <c r="D139" s="14" t="str">
        <f>A139</f>
        <v>XamDataPresenter</v>
      </c>
      <c r="E139" s="13" t="str">
        <f>_xlfn.IFNA(VLOOKUP(B139, $B$2:$D$201, 3, FALSE),"")</f>
        <v>XamDataPresenter</v>
      </c>
    </row>
    <row r="140" spans="1:5" x14ac:dyDescent="0.25">
      <c r="A140" s="1" t="str">
        <f>CONCATENATE("Xam",C140)</f>
        <v>XamDataPresenter</v>
      </c>
      <c r="B140" s="10" t="s">
        <v>168</v>
      </c>
      <c r="C140" s="16" t="s">
        <v>52</v>
      </c>
      <c r="D140" s="14" t="str">
        <f>A140</f>
        <v>XamDataPresenter</v>
      </c>
      <c r="E140" s="13" t="str">
        <f>_xlfn.IFNA(VLOOKUP(B140, $B$2:$D$201, 3, FALSE),"")</f>
        <v>XamDataPresenter</v>
      </c>
    </row>
    <row r="141" spans="1:5" x14ac:dyDescent="0.25">
      <c r="A141" s="1" t="str">
        <f>CONCATENATE("Xam",C141)</f>
        <v>XamDataPresenter</v>
      </c>
      <c r="B141" s="10" t="s">
        <v>169</v>
      </c>
      <c r="C141" s="16" t="s">
        <v>52</v>
      </c>
      <c r="D141" s="14" t="str">
        <f>A141</f>
        <v>XamDataPresenter</v>
      </c>
      <c r="E141" s="13" t="str">
        <f>_xlfn.IFNA(VLOOKUP(B141, $B$2:$D$201, 3, FALSE),"")</f>
        <v>XamDataPresenter</v>
      </c>
    </row>
    <row r="142" spans="1:5" x14ac:dyDescent="0.25">
      <c r="A142" s="1" t="str">
        <f>CONCATENATE("Xam",C142)</f>
        <v>XamDataPresenter</v>
      </c>
      <c r="B142" s="10" t="s">
        <v>170</v>
      </c>
      <c r="C142" s="16" t="s">
        <v>52</v>
      </c>
      <c r="D142" s="14" t="str">
        <f>A142</f>
        <v>XamDataPresenter</v>
      </c>
      <c r="E142" s="13" t="str">
        <f>_xlfn.IFNA(VLOOKUP(B142, $B$2:$D$201, 3, FALSE),"")</f>
        <v>XamDataPresenter</v>
      </c>
    </row>
    <row r="143" spans="1:5" x14ac:dyDescent="0.25">
      <c r="A143" s="1" t="str">
        <f>CONCATENATE("Xam",C143)</f>
        <v>XamDataPresenter</v>
      </c>
      <c r="B143" s="10" t="s">
        <v>36</v>
      </c>
      <c r="C143" s="16" t="s">
        <v>52</v>
      </c>
      <c r="D143" s="14" t="str">
        <f>A143</f>
        <v>XamDataPresenter</v>
      </c>
      <c r="E143" s="13" t="str">
        <f>_xlfn.IFNA(VLOOKUP(B143, $B$2:$D$201, 3, FALSE),"")</f>
        <v>XamDataPresenter</v>
      </c>
    </row>
    <row r="144" spans="1:5" x14ac:dyDescent="0.25">
      <c r="A144" s="1" t="str">
        <f>CONCATENATE("Xam",C144)</f>
        <v>XamDataPresenter</v>
      </c>
      <c r="B144" s="10" t="s">
        <v>36</v>
      </c>
      <c r="C144" s="16" t="s">
        <v>52</v>
      </c>
      <c r="D144" s="14" t="str">
        <f>A144</f>
        <v>XamDataPresenter</v>
      </c>
      <c r="E144" s="13" t="str">
        <f>_xlfn.IFNA(VLOOKUP(B144, $B$2:$D$201, 3, FALSE),"")</f>
        <v>XamDataPresenter</v>
      </c>
    </row>
    <row r="145" spans="1:5" x14ac:dyDescent="0.25">
      <c r="A145" s="1" t="str">
        <f>CONCATENATE("Xam",C145)</f>
        <v>XamDataPresenter</v>
      </c>
      <c r="B145" s="10" t="s">
        <v>171</v>
      </c>
      <c r="C145" s="16" t="s">
        <v>52</v>
      </c>
      <c r="D145" s="14" t="str">
        <f>A145</f>
        <v>XamDataPresenter</v>
      </c>
      <c r="E145" s="13" t="str">
        <f>_xlfn.IFNA(VLOOKUP(B145, $B$2:$D$201, 3, FALSE),"")</f>
        <v>XamDataPresenter</v>
      </c>
    </row>
    <row r="146" spans="1:5" s="1" customFormat="1" x14ac:dyDescent="0.25">
      <c r="A146" s="1" t="str">
        <f>CONCATENATE("Xam",C146)</f>
        <v>XamDataPresenter</v>
      </c>
      <c r="B146" s="23" t="s">
        <v>172</v>
      </c>
      <c r="C146" s="16" t="s">
        <v>52</v>
      </c>
      <c r="D146" s="14" t="str">
        <f>A146</f>
        <v>XamDataPresenter</v>
      </c>
      <c r="E146" s="13" t="str">
        <f>_xlfn.IFNA(VLOOKUP(B146, $B$2:$D$201, 3, FALSE),"")</f>
        <v>XamDataPresenter</v>
      </c>
    </row>
    <row r="147" spans="1:5" s="1" customFormat="1" x14ac:dyDescent="0.25">
      <c r="A147" s="1" t="str">
        <f>CONCATENATE("Xam",C147)</f>
        <v>XamDiagram</v>
      </c>
      <c r="B147" s="9" t="s">
        <v>173</v>
      </c>
      <c r="C147" s="14" t="str">
        <f>MID(B147,FIND("@",SUBSTITUTE(B147,"\","@",LEN(B147)-LEN(SUBSTITUTE(B147,"\",""))))+1,LEN(B147))</f>
        <v>Diagram</v>
      </c>
      <c r="D147" s="14" t="str">
        <f>A147</f>
        <v>XamDiagram</v>
      </c>
      <c r="E147" s="13" t="str">
        <f>_xlfn.IFNA(VLOOKUP(B147, $B$2:$D$201, 3, FALSE),"")</f>
        <v>XamDiagram</v>
      </c>
    </row>
    <row r="148" spans="1:5" x14ac:dyDescent="0.25">
      <c r="A148" s="1" t="str">
        <f>CONCATENATE("Xam",C148)</f>
        <v>XamDockManager</v>
      </c>
      <c r="B148" s="9" t="s">
        <v>37</v>
      </c>
      <c r="C148" s="16" t="s">
        <v>53</v>
      </c>
      <c r="D148" s="14" t="str">
        <f>A148</f>
        <v>XamDockManager</v>
      </c>
      <c r="E148" s="13" t="str">
        <f>_xlfn.IFNA(VLOOKUP(B148, $B$2:$D$201, 3, FALSE),"")</f>
        <v>XamDockManager</v>
      </c>
    </row>
    <row r="149" spans="1:5" x14ac:dyDescent="0.25">
      <c r="A149" s="1" t="str">
        <f>CONCATENATE("Xam",C149)</f>
        <v>XamComboEditor</v>
      </c>
      <c r="B149" s="10" t="s">
        <v>38</v>
      </c>
      <c r="C149" s="16" t="s">
        <v>326</v>
      </c>
      <c r="D149" s="14" t="str">
        <f>A149</f>
        <v>XamComboEditor</v>
      </c>
      <c r="E149" s="13" t="str">
        <f>_xlfn.IFNA(VLOOKUP(B149, $B$2:$D$201, 3, FALSE),"")</f>
        <v>XamComboEditor</v>
      </c>
    </row>
    <row r="150" spans="1:5" x14ac:dyDescent="0.25">
      <c r="A150" s="1" t="str">
        <f>CONCATENATE("Xam",C150)</f>
        <v>XamCurrencyEditor</v>
      </c>
      <c r="B150" s="9" t="s">
        <v>174</v>
      </c>
      <c r="C150" s="12" t="s">
        <v>327</v>
      </c>
      <c r="D150" s="14" t="str">
        <f>A150</f>
        <v>XamCurrencyEditor</v>
      </c>
      <c r="E150" s="13" t="str">
        <f>_xlfn.IFNA(VLOOKUP(B150, $B$2:$D$201, 3, FALSE),"")</f>
        <v>XamCurrencyEditor</v>
      </c>
    </row>
    <row r="151" spans="1:5" x14ac:dyDescent="0.25">
      <c r="A151" s="1" t="str">
        <f>CONCATENATE("Xam",C151)</f>
        <v>XamDateTimeEditor</v>
      </c>
      <c r="B151" s="9" t="s">
        <v>175</v>
      </c>
      <c r="C151" s="16" t="s">
        <v>328</v>
      </c>
      <c r="D151" s="14" t="str">
        <f>A151</f>
        <v>XamDateTimeEditor</v>
      </c>
      <c r="E151" s="13" t="str">
        <f>_xlfn.IFNA(VLOOKUP(B151, $B$2:$D$201, 3, FALSE),"")</f>
        <v>XamDateTimeEditor</v>
      </c>
    </row>
    <row r="152" spans="1:5" x14ac:dyDescent="0.25">
      <c r="A152" s="1" t="str">
        <f>CONCATENATE("Xam",C152)</f>
        <v>XamMaskedEditor</v>
      </c>
      <c r="B152" s="9" t="s">
        <v>176</v>
      </c>
      <c r="C152" s="16" t="s">
        <v>329</v>
      </c>
      <c r="D152" s="14" t="str">
        <f>A152</f>
        <v>XamMaskedEditor</v>
      </c>
      <c r="E152" s="13" t="str">
        <f>_xlfn.IFNA(VLOOKUP(B152, $B$2:$D$201, 3, FALSE),"")</f>
        <v>XamMaskedEditor</v>
      </c>
    </row>
    <row r="153" spans="1:5" x14ac:dyDescent="0.25">
      <c r="A153" s="1" t="str">
        <f>CONCATENATE("Xam",C153)</f>
        <v>XamMonthCalendar</v>
      </c>
      <c r="B153" s="9" t="s">
        <v>39</v>
      </c>
      <c r="C153" s="11" t="str">
        <f>MID(B153,FIND("@",SUBSTITUTE(B153,"\","@",LEN(B153)-LEN(SUBSTITUTE(B153,"\",""))))+1,LEN(B153))</f>
        <v>MonthCalendar</v>
      </c>
      <c r="D153" s="14" t="str">
        <f>A153</f>
        <v>XamMonthCalendar</v>
      </c>
      <c r="E153" s="13" t="str">
        <f>_xlfn.IFNA(VLOOKUP(B153, $B$2:$D$201, 3, FALSE),"")</f>
        <v>XamMonthCalendar</v>
      </c>
    </row>
    <row r="154" spans="1:5" x14ac:dyDescent="0.25">
      <c r="A154" s="1" t="str">
        <f>CONCATENATE("Xam",C154)</f>
        <v>XamNumericEditor</v>
      </c>
      <c r="B154" s="9" t="s">
        <v>177</v>
      </c>
      <c r="C154" s="16" t="s">
        <v>330</v>
      </c>
      <c r="D154" s="11" t="str">
        <f>A154</f>
        <v>XamNumericEditor</v>
      </c>
      <c r="E154" s="13" t="str">
        <f>_xlfn.IFNA(VLOOKUP(B154, $B$2:$D$201, 3, FALSE),"")</f>
        <v>XamNumericEditor</v>
      </c>
    </row>
    <row r="155" spans="1:5" x14ac:dyDescent="0.25">
      <c r="A155" s="1" t="str">
        <f>CONCATENATE("Xam",C155)</f>
        <v>XamPropertyGrid</v>
      </c>
      <c r="B155" s="9" t="s">
        <v>178</v>
      </c>
      <c r="C155" s="8" t="str">
        <f>MID(B155,FIND("@",SUBSTITUTE(B155,"\","@",LEN(B155)-LEN(SUBSTITUTE(B155,"\",""))))+1,LEN(B155))</f>
        <v>PropertyGrid</v>
      </c>
      <c r="D155" s="14" t="str">
        <f>A155</f>
        <v>XamPropertyGrid</v>
      </c>
      <c r="E155" s="13" t="str">
        <f>_xlfn.IFNA(VLOOKUP(B155, $B$2:$D$201, 3, FALSE),"")</f>
        <v>XamPropertyGrid</v>
      </c>
    </row>
    <row r="156" spans="1:5" x14ac:dyDescent="0.25">
      <c r="A156" s="1" t="str">
        <f>CONCATENATE(CONCATENATE("Xam",C156),"Editor")</f>
        <v>XamTextEditor</v>
      </c>
      <c r="B156" s="10" t="s">
        <v>179</v>
      </c>
      <c r="C156" s="24" t="str">
        <f>MID(B156,FIND("@",SUBSTITUTE(B156,"\","@",LEN(B156)-LEN(SUBSTITUTE(B156,"\",""))))+1,LEN(B156))</f>
        <v>Text</v>
      </c>
      <c r="D156" s="14" t="str">
        <f>A156</f>
        <v>XamTextEditor</v>
      </c>
      <c r="E156" s="13" t="str">
        <f>_xlfn.IFNA(VLOOKUP(B156, $B$2:$D$201, 3, FALSE),"")</f>
        <v>XamTextEditor</v>
      </c>
    </row>
    <row r="157" spans="1:5" x14ac:dyDescent="0.25">
      <c r="A157" s="1" t="s">
        <v>48</v>
      </c>
      <c r="B157" s="10" t="s">
        <v>180</v>
      </c>
      <c r="C157" s="15" t="s">
        <v>48</v>
      </c>
      <c r="D157" s="14" t="str">
        <f>A157</f>
        <v>Common</v>
      </c>
      <c r="E157" s="13" t="str">
        <f>_xlfn.IFNA(VLOOKUP(B157, $B$2:$D$201, 3, FALSE),"")</f>
        <v>Common</v>
      </c>
    </row>
    <row r="158" spans="1:5" x14ac:dyDescent="0.25">
      <c r="A158" s="1" t="str">
        <f>CONCATENATE("Xam",C158)</f>
        <v>XamOutlookBar</v>
      </c>
      <c r="B158" s="10" t="s">
        <v>40</v>
      </c>
      <c r="C158" s="11" t="str">
        <f>MID(B158,FIND("@",SUBSTITUTE(B158,"\","@",LEN(B158)-LEN(SUBSTITUTE(B158,"\",""))))+1,LEN(B158))</f>
        <v>OutlookBar</v>
      </c>
      <c r="D158" s="14" t="str">
        <f>A158</f>
        <v>XamOutlookBar</v>
      </c>
      <c r="E158" s="13" t="str">
        <f>_xlfn.IFNA(VLOOKUP(B158, $B$2:$D$201, 3, FALSE),"")</f>
        <v>XamOutlookBar</v>
      </c>
    </row>
    <row r="159" spans="1:5" x14ac:dyDescent="0.25">
      <c r="A159" s="1" t="str">
        <f>CONCATENATE("Xam",C159)</f>
        <v>XamRibbon</v>
      </c>
      <c r="B159" s="9" t="s">
        <v>41</v>
      </c>
      <c r="C159" s="8" t="str">
        <f>MID(B159,FIND("@",SUBSTITUTE(B159,"\","@",LEN(B159)-LEN(SUBSTITUTE(B159,"\",""))))+1,LEN(B159))</f>
        <v>Ribbon</v>
      </c>
      <c r="D159" s="14" t="str">
        <f>A159</f>
        <v>XamRibbon</v>
      </c>
      <c r="E159" s="13" t="str">
        <f>_xlfn.IFNA(VLOOKUP(B159, $B$2:$D$201, 3, FALSE),"")</f>
        <v>XamRibbon</v>
      </c>
    </row>
    <row r="160" spans="1:5" x14ac:dyDescent="0.25">
      <c r="A160" s="1" t="str">
        <f>CONCATENATE("Xam",C160)</f>
        <v>XamSpreadSheet</v>
      </c>
      <c r="B160" s="10" t="s">
        <v>42</v>
      </c>
      <c r="C160" s="11" t="str">
        <f>MID(B160,FIND("@",SUBSTITUTE(B160,"\","@",LEN(B160)-LEN(SUBSTITUTE(B160,"\",""))))+1,LEN(B160))</f>
        <v>SpreadSheet</v>
      </c>
      <c r="D160" s="14" t="str">
        <f>A160</f>
        <v>XamSpreadSheet</v>
      </c>
      <c r="E160" s="13" t="str">
        <f>_xlfn.IFNA(VLOOKUP(B160, $B$2:$D$201, 3, FALSE),"")</f>
        <v>XamSpreadSheet</v>
      </c>
    </row>
    <row r="161" spans="1:5" x14ac:dyDescent="0.25">
      <c r="A161" s="1" t="s">
        <v>324</v>
      </c>
      <c r="B161" s="9" t="s">
        <v>319</v>
      </c>
      <c r="C161" s="8" t="str">
        <f>MID(B161,FIND("@",SUBSTITUTE(B161,"\","@",LEN(B161)-LEN(SUBSTITUTE(B161,"\",""))))+1,LEN(B161))</f>
        <v>ThemeManager</v>
      </c>
      <c r="D161" s="14" t="str">
        <f>A161</f>
        <v>Theme Manager</v>
      </c>
      <c r="E161" s="13" t="str">
        <f>_xlfn.IFNA(VLOOKUP(B161, $B$2:$D$201, 3, FALSE),"")</f>
        <v>Theme Manager</v>
      </c>
    </row>
    <row r="162" spans="1:5" s="1" customFormat="1" x14ac:dyDescent="0.25">
      <c r="A162" s="1" t="s">
        <v>48</v>
      </c>
      <c r="B162" s="9" t="s">
        <v>43</v>
      </c>
      <c r="C162" s="11" t="s">
        <v>48</v>
      </c>
      <c r="D162" s="14" t="str">
        <f>A162</f>
        <v>Common</v>
      </c>
      <c r="E162" s="13" t="str">
        <f>_xlfn.IFNA(VLOOKUP(B162, $B$2:$D$201, 3, FALSE),"")</f>
        <v>Common</v>
      </c>
    </row>
    <row r="163" spans="1:5" s="1" customFormat="1" x14ac:dyDescent="0.25">
      <c r="A163" s="1" t="str">
        <f>CONCATENATE("Xam",C163)</f>
        <v>XamTilesControl</v>
      </c>
      <c r="B163" s="10" t="s">
        <v>181</v>
      </c>
      <c r="C163" s="8" t="str">
        <f>MID(B163,FIND("@",SUBSTITUTE(B163,"\","@",LEN(B163)-LEN(SUBSTITUTE(B163,"\",""))))+1,LEN(B163))</f>
        <v>TilesControl</v>
      </c>
      <c r="D163" s="14" t="str">
        <f>A163</f>
        <v>XamTilesControl</v>
      </c>
      <c r="E163" s="13" t="str">
        <f>_xlfn.IFNA(VLOOKUP(B163, $B$2:$D$201, 3, FALSE),"")</f>
        <v>XamTilesControl</v>
      </c>
    </row>
    <row r="164" spans="1:5" s="1" customFormat="1" x14ac:dyDescent="0.25">
      <c r="A164" s="1" t="s">
        <v>48</v>
      </c>
      <c r="B164" s="10" t="s">
        <v>44</v>
      </c>
      <c r="C164" s="15" t="s">
        <v>48</v>
      </c>
      <c r="D164" s="14" t="str">
        <f>A164</f>
        <v>Common</v>
      </c>
      <c r="E164" s="13" t="str">
        <f>_xlfn.IFNA(VLOOKUP(B164, $B$2:$D$201, 3, FALSE),"")</f>
        <v>Common</v>
      </c>
    </row>
    <row r="165" spans="1:5" s="1" customFormat="1" x14ac:dyDescent="0.25">
      <c r="A165" s="1" t="str">
        <f>CONCATENATE("Xam",C165)</f>
        <v>XamCarouselListBox</v>
      </c>
      <c r="B165" s="11" t="s">
        <v>182</v>
      </c>
      <c r="C165" s="8" t="str">
        <f>MID(B165,FIND("@",SUBSTITUTE(B165,"\","@",LEN(B165)-LEN(SUBSTITUTE(B165,"\",""))))+1,LEN(B165))</f>
        <v>CarouselListBox</v>
      </c>
      <c r="D165" s="14" t="str">
        <f>A165</f>
        <v>XamCarouselListBox</v>
      </c>
      <c r="E165" s="13" t="str">
        <f>_xlfn.IFNA(VLOOKUP(B165, $B$2:$D$201, 3, FALSE),"")</f>
        <v>XamCarouselListBox</v>
      </c>
    </row>
    <row r="166" spans="1:5" s="1" customFormat="1" x14ac:dyDescent="0.25">
      <c r="A166" s="1" t="str">
        <f>CONCATENATE("Xam",C166)</f>
        <v>XamCarouselPanel</v>
      </c>
      <c r="B166" s="11" t="s">
        <v>183</v>
      </c>
      <c r="C166" s="8" t="str">
        <f>MID(B166,FIND("@",SUBSTITUTE(B166,"\","@",LEN(B166)-LEN(SUBSTITUTE(B166,"\",""))))+1,LEN(B166))</f>
        <v>CarouselPanel</v>
      </c>
      <c r="D166" s="14" t="str">
        <f>A166</f>
        <v>XamCarouselPanel</v>
      </c>
      <c r="E166" s="13" t="str">
        <f>_xlfn.IFNA(VLOOKUP(B166, $B$2:$D$201, 3, FALSE),"")</f>
        <v>XamCarouselPanel</v>
      </c>
    </row>
    <row r="167" spans="1:5" x14ac:dyDescent="0.25">
      <c r="A167" s="1" t="str">
        <f>CONCATENATE("Xam",C167)</f>
        <v>XamTabControl</v>
      </c>
      <c r="B167" s="9" t="s">
        <v>184</v>
      </c>
      <c r="C167" s="11" t="str">
        <f>MID(B167,FIND("@",SUBSTITUTE(B167,"\","@",LEN(B167)-LEN(SUBSTITUTE(B167,"\",""))))+1,LEN(B167))</f>
        <v>TabControl</v>
      </c>
      <c r="D167" s="14" t="str">
        <f>A167</f>
        <v>XamTabControl</v>
      </c>
      <c r="E167" s="13" t="str">
        <f>_xlfn.IFNA(VLOOKUP(B167, $B$2:$D$201, 3, FALSE),"")</f>
        <v>XamTabControl</v>
      </c>
    </row>
    <row r="168" spans="1:5" x14ac:dyDescent="0.25">
      <c r="A168" s="1" t="str">
        <f>CONCATENATE("Xam",C168)</f>
        <v>XamDataChart</v>
      </c>
      <c r="B168" s="9" t="s">
        <v>322</v>
      </c>
      <c r="C168" s="16" t="s">
        <v>199</v>
      </c>
      <c r="D168" s="14" t="str">
        <f>A168</f>
        <v>XamDataChart</v>
      </c>
      <c r="E168" s="13" t="str">
        <f>_xlfn.IFNA(VLOOKUP(B168, $B$2:$D$201, 3, FALSE),"")</f>
        <v>XamDataChart</v>
      </c>
    </row>
    <row r="169" spans="1:5" x14ac:dyDescent="0.25">
      <c r="A169" s="1" t="str">
        <f>CONCATENATE("Xam",C169)</f>
        <v>XamEditors</v>
      </c>
      <c r="B169" s="9" t="s">
        <v>323</v>
      </c>
      <c r="C169" s="16" t="s">
        <v>62</v>
      </c>
      <c r="D169" s="14" t="str">
        <f>A169</f>
        <v>XamEditors</v>
      </c>
      <c r="E169" s="13" t="str">
        <f>_xlfn.IFNA(VLOOKUP(B169, $B$2:$D$201, 3, FALSE),"")</f>
        <v>XamEditors</v>
      </c>
    </row>
    <row r="170" spans="1:5" x14ac:dyDescent="0.25">
      <c r="A170" s="1" t="str">
        <f>CONCATENATE("Xam",C170)</f>
        <v>XamCheckEditor</v>
      </c>
      <c r="B170" s="9" t="s">
        <v>321</v>
      </c>
      <c r="C170" s="16" t="s">
        <v>325</v>
      </c>
      <c r="D170" s="14" t="str">
        <f>A170</f>
        <v>XamCheckEditor</v>
      </c>
      <c r="E170" s="13" t="str">
        <f>_xlfn.IFNA(VLOOKUP(B170, $B$2:$D$201, 3, FALSE),"")</f>
        <v>XamCheckEditor</v>
      </c>
    </row>
    <row r="171" spans="1:5" x14ac:dyDescent="0.25">
      <c r="A171" s="1" t="s">
        <v>48</v>
      </c>
      <c r="B171" s="9" t="s">
        <v>320</v>
      </c>
      <c r="C171" s="11" t="s">
        <v>48</v>
      </c>
      <c r="D171" s="14" t="str">
        <f>A171</f>
        <v>Common</v>
      </c>
      <c r="E171" s="13" t="str">
        <f>_xlfn.IFNA(VLOOKUP(B171, $B$2:$D$201, 3, FALSE),"")</f>
        <v>Common</v>
      </c>
    </row>
  </sheetData>
  <autoFilter ref="A1:E171">
    <sortState ref="A2:E171">
      <sortCondition ref="B1:B171"/>
    </sortState>
  </autoFilter>
  <sortState ref="A2:E16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ReleaseNotes</vt:lpstr>
      <vt:lpstr>Components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2014-10-27T17:18:11Z</dcterms:modified>
</cp:coreProperties>
</file>