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384" windowHeight="7956"/>
  </bookViews>
  <sheets>
    <sheet name="Release Notes" sheetId="3" r:id="rId1"/>
    <sheet name="Components" sheetId="2" r:id="rId2"/>
  </sheets>
  <externalReferences>
    <externalReference r:id="rId3"/>
  </externalReferences>
  <definedNames>
    <definedName name="_xlnm._FilterDatabase" localSheetId="1" hidden="1">Components!$A$1:$D$287</definedName>
    <definedName name="VSTS_ValidationRange_2d0757bdc1be460d86d1e94a166c2851" hidden="1">[1]VSTS_ValidationWS_1!$O$1:$O$7</definedName>
    <definedName name="VSTS_ValidationRange_7ef9982ca04344c5a365d76f74d499f6" hidden="1">[1]VSTS_ValidationWS_1!$E$1:$E$1153</definedName>
  </definedNames>
  <calcPr calcId="162913"/>
</workbook>
</file>

<file path=xl/calcChain.xml><?xml version="1.0" encoding="utf-8"?>
<calcChain xmlns="http://schemas.openxmlformats.org/spreadsheetml/2006/main">
  <c r="B3" i="3" l="1"/>
  <c r="B4" i="3"/>
  <c r="B5" i="3"/>
  <c r="B2" i="3"/>
  <c r="B7" i="3"/>
  <c r="B8" i="3"/>
  <c r="B9" i="3"/>
  <c r="B10" i="3"/>
  <c r="B11" i="3"/>
  <c r="B12" i="3"/>
  <c r="B13" i="3"/>
  <c r="B14" i="3"/>
  <c r="B16" i="3"/>
  <c r="B6" i="3"/>
  <c r="B17" i="3"/>
  <c r="B15"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D47" i="2"/>
  <c r="D10" i="2"/>
  <c r="D9" i="2"/>
  <c r="D8" i="2"/>
  <c r="D7" i="2"/>
  <c r="D6" i="2"/>
  <c r="D5" i="2"/>
  <c r="D4" i="2"/>
  <c r="D3" i="2"/>
  <c r="D2" i="2"/>
  <c r="D35" i="2"/>
  <c r="D34" i="2"/>
  <c r="D33" i="2"/>
  <c r="D32" i="2"/>
  <c r="D31" i="2"/>
  <c r="D30" i="2"/>
  <c r="D29" i="2"/>
  <c r="D28" i="2"/>
  <c r="D27" i="2"/>
  <c r="D26" i="2"/>
  <c r="D25" i="2"/>
  <c r="D24" i="2"/>
  <c r="D23" i="2"/>
  <c r="D22" i="2"/>
  <c r="D21" i="2"/>
  <c r="D20" i="2"/>
  <c r="D19" i="2"/>
  <c r="D18" i="2"/>
  <c r="D17" i="2"/>
  <c r="D16" i="2"/>
  <c r="D15" i="2"/>
  <c r="D14" i="2"/>
  <c r="D13" i="2"/>
  <c r="D12" i="2"/>
  <c r="D11" i="2"/>
  <c r="D57" i="2"/>
  <c r="D56" i="2"/>
  <c r="D55" i="2"/>
  <c r="D54" i="2"/>
  <c r="D53" i="2"/>
  <c r="D52" i="2"/>
  <c r="D51" i="2"/>
  <c r="D50" i="2"/>
  <c r="D49" i="2"/>
  <c r="D48" i="2"/>
  <c r="D46" i="2"/>
  <c r="D45" i="2"/>
  <c r="D44" i="2"/>
  <c r="D43" i="2"/>
  <c r="D42" i="2"/>
  <c r="D41" i="2"/>
  <c r="D40" i="2"/>
  <c r="D39" i="2"/>
  <c r="D38" i="2"/>
  <c r="D37" i="2"/>
  <c r="D36" i="2"/>
  <c r="D80" i="2"/>
  <c r="D79" i="2"/>
  <c r="D78" i="2"/>
  <c r="D77" i="2"/>
  <c r="D76" i="2"/>
  <c r="D75" i="2"/>
  <c r="D74" i="2"/>
  <c r="D73" i="2"/>
  <c r="D72" i="2"/>
  <c r="D71" i="2"/>
  <c r="D70" i="2"/>
  <c r="D69" i="2"/>
  <c r="D68" i="2"/>
  <c r="D67" i="2"/>
  <c r="D66" i="2"/>
  <c r="D65" i="2"/>
  <c r="D64" i="2"/>
  <c r="D63" i="2"/>
  <c r="D62" i="2"/>
  <c r="D61" i="2"/>
  <c r="D60" i="2"/>
  <c r="D59" i="2"/>
  <c r="D58" i="2"/>
  <c r="D98" i="2"/>
  <c r="D97" i="2"/>
  <c r="D96" i="2"/>
  <c r="D95" i="2"/>
  <c r="D94" i="2"/>
  <c r="D93" i="2"/>
  <c r="D92" i="2"/>
  <c r="D91" i="2"/>
  <c r="D90" i="2"/>
  <c r="D89" i="2"/>
  <c r="D88" i="2"/>
  <c r="D87" i="2"/>
  <c r="D86" i="2"/>
  <c r="D85" i="2"/>
  <c r="D84" i="2"/>
  <c r="D83" i="2"/>
  <c r="D82" i="2"/>
  <c r="D81" i="2"/>
  <c r="D119" i="2"/>
  <c r="D118" i="2"/>
  <c r="D117" i="2"/>
  <c r="D116" i="2"/>
  <c r="D115" i="2"/>
  <c r="D114" i="2"/>
  <c r="D113" i="2"/>
  <c r="D112" i="2"/>
  <c r="D111" i="2"/>
  <c r="D110" i="2"/>
  <c r="D109" i="2"/>
  <c r="D108" i="2"/>
  <c r="D107" i="2"/>
  <c r="D106" i="2"/>
  <c r="D105" i="2"/>
  <c r="D104" i="2"/>
  <c r="D103" i="2"/>
  <c r="D102" i="2"/>
  <c r="D101" i="2"/>
  <c r="D100" i="2"/>
  <c r="D99" i="2"/>
  <c r="D139" i="2"/>
  <c r="D138" i="2"/>
  <c r="D137" i="2"/>
  <c r="D136" i="2"/>
  <c r="D135" i="2"/>
  <c r="D134" i="2"/>
  <c r="D133" i="2"/>
  <c r="D132" i="2"/>
  <c r="D131" i="2"/>
  <c r="D130" i="2"/>
  <c r="D129" i="2"/>
  <c r="D128" i="2"/>
  <c r="D127" i="2"/>
  <c r="D126" i="2"/>
  <c r="D125" i="2"/>
  <c r="D124" i="2"/>
  <c r="D123" i="2"/>
  <c r="D122" i="2"/>
  <c r="D121" i="2"/>
  <c r="D120" i="2"/>
  <c r="D162" i="2"/>
  <c r="D161" i="2"/>
  <c r="D160" i="2"/>
  <c r="D159" i="2"/>
  <c r="D158" i="2"/>
  <c r="D157" i="2"/>
  <c r="D156" i="2"/>
  <c r="D155" i="2"/>
  <c r="D154" i="2"/>
  <c r="D153" i="2"/>
  <c r="D152" i="2"/>
  <c r="D151" i="2"/>
  <c r="D150" i="2"/>
  <c r="D149" i="2"/>
  <c r="D148" i="2"/>
  <c r="D147" i="2"/>
  <c r="D146" i="2"/>
  <c r="D145" i="2"/>
  <c r="D144" i="2"/>
  <c r="D143" i="2"/>
  <c r="D142" i="2"/>
  <c r="D141" i="2"/>
  <c r="D140" i="2"/>
  <c r="D182" i="2"/>
  <c r="D181" i="2"/>
  <c r="D180" i="2"/>
  <c r="D179" i="2"/>
  <c r="D178" i="2"/>
  <c r="D177" i="2"/>
  <c r="D176" i="2"/>
  <c r="D175" i="2"/>
  <c r="D174" i="2"/>
  <c r="D173" i="2"/>
  <c r="D172" i="2"/>
  <c r="D171" i="2"/>
  <c r="D170" i="2"/>
  <c r="D169" i="2"/>
  <c r="D168" i="2"/>
  <c r="D167" i="2"/>
  <c r="D166" i="2"/>
  <c r="D165" i="2"/>
  <c r="D164" i="2"/>
  <c r="D163" i="2"/>
  <c r="D194" i="2"/>
  <c r="D193" i="2"/>
  <c r="D192" i="2"/>
  <c r="D191" i="2"/>
  <c r="D190" i="2"/>
  <c r="D189" i="2"/>
  <c r="D188" i="2"/>
  <c r="D187" i="2"/>
  <c r="D186" i="2"/>
  <c r="D185" i="2"/>
  <c r="D184" i="2"/>
  <c r="C183" i="2"/>
  <c r="C173" i="2"/>
  <c r="C171" i="2"/>
  <c r="C166" i="2"/>
  <c r="C133" i="2"/>
  <c r="C129" i="2"/>
  <c r="C123" i="2"/>
  <c r="C117" i="2"/>
  <c r="C103" i="2"/>
  <c r="C107" i="2"/>
  <c r="C113" i="2"/>
  <c r="C111" i="2"/>
  <c r="C91" i="2"/>
  <c r="C90" i="2"/>
  <c r="C67" i="2"/>
  <c r="C66" i="2"/>
  <c r="C65" i="2"/>
  <c r="C64" i="2"/>
  <c r="C63" i="2"/>
  <c r="C62" i="2"/>
  <c r="C61" i="2"/>
  <c r="C60" i="2"/>
  <c r="C35" i="2"/>
  <c r="C25" i="2"/>
  <c r="C24" i="2"/>
  <c r="C23" i="2"/>
  <c r="C20" i="2"/>
  <c r="C16" i="2"/>
  <c r="C15" i="2"/>
  <c r="C7" i="2"/>
  <c r="C6" i="2"/>
  <c r="C5" i="2"/>
  <c r="C4" i="2"/>
  <c r="C3" i="2"/>
  <c r="C2" i="2"/>
  <c r="C14" i="2"/>
  <c r="C13" i="2"/>
  <c r="C8" i="2"/>
  <c r="C19" i="2"/>
  <c r="C18" i="2"/>
  <c r="C17" i="2"/>
  <c r="C22" i="2"/>
  <c r="C30" i="2"/>
  <c r="C27" i="2"/>
  <c r="C51" i="2"/>
  <c r="C48" i="2"/>
  <c r="C40" i="2"/>
  <c r="C38" i="2"/>
  <c r="C37" i="2"/>
  <c r="C36" i="2"/>
  <c r="C55" i="2"/>
  <c r="C54" i="2"/>
  <c r="C53" i="2"/>
  <c r="C52" i="2"/>
  <c r="C72" i="2"/>
  <c r="C71" i="2"/>
  <c r="C70" i="2"/>
  <c r="C89" i="2"/>
  <c r="C88" i="2"/>
  <c r="C87" i="2"/>
  <c r="C86" i="2"/>
  <c r="C85" i="2"/>
  <c r="C84" i="2"/>
  <c r="C83" i="2"/>
  <c r="C82" i="2"/>
  <c r="C128" i="2"/>
  <c r="C140" i="2"/>
  <c r="C139" i="2"/>
  <c r="C138" i="2"/>
  <c r="C137" i="2"/>
  <c r="C136" i="2"/>
  <c r="C135" i="2"/>
  <c r="C134" i="2"/>
  <c r="C161" i="2"/>
  <c r="C160" i="2"/>
  <c r="C159" i="2"/>
  <c r="C158" i="2"/>
  <c r="C157" i="2"/>
  <c r="C156" i="2"/>
  <c r="C154" i="2"/>
  <c r="C153" i="2"/>
  <c r="C152" i="2"/>
  <c r="C151" i="2"/>
  <c r="C150" i="2"/>
  <c r="C149" i="2"/>
  <c r="C148" i="2"/>
  <c r="C147" i="2"/>
  <c r="C146" i="2"/>
  <c r="C145" i="2"/>
  <c r="C144" i="2"/>
  <c r="C143" i="2"/>
  <c r="C142" i="2"/>
  <c r="C141" i="2"/>
  <c r="C163" i="2"/>
  <c r="C182" i="2"/>
  <c r="C181" i="2"/>
  <c r="C180" i="2"/>
  <c r="C179" i="2"/>
  <c r="C178" i="2"/>
  <c r="C177" i="2"/>
  <c r="C184" i="2"/>
  <c r="C190" i="2"/>
  <c r="C189" i="2"/>
  <c r="C192" i="2"/>
  <c r="C193" i="2"/>
  <c r="C194" i="2"/>
  <c r="C191" i="2"/>
  <c r="C187" i="2"/>
  <c r="C186" i="2"/>
  <c r="C185" i="2"/>
  <c r="C188" i="2"/>
  <c r="D287" i="2"/>
  <c r="C219" i="2"/>
  <c r="D219" i="2" s="1"/>
  <c r="C218" i="2"/>
  <c r="D218" i="2" s="1"/>
  <c r="C217" i="2"/>
  <c r="D217" i="2" s="1"/>
  <c r="C213" i="2"/>
  <c r="D213" i="2" s="1"/>
  <c r="C212" i="2"/>
  <c r="D212" i="2" s="1"/>
  <c r="C211" i="2"/>
  <c r="D211" i="2" s="1"/>
  <c r="C210" i="2"/>
  <c r="D210" i="2" s="1"/>
  <c r="C200" i="2"/>
  <c r="D200" i="2" s="1"/>
  <c r="C199" i="2"/>
  <c r="D199" i="2" s="1"/>
  <c r="C195" i="2"/>
  <c r="D195" i="2" s="1"/>
  <c r="C230" i="2"/>
  <c r="D230" i="2" s="1"/>
  <c r="C229" i="2"/>
  <c r="D229" i="2" s="1"/>
  <c r="C226" i="2"/>
  <c r="D226" i="2" s="1"/>
  <c r="C225" i="2"/>
  <c r="D225" i="2" s="1"/>
  <c r="C224" i="2"/>
  <c r="D224" i="2" s="1"/>
  <c r="C223" i="2"/>
  <c r="D223" i="2" s="1"/>
  <c r="C222" i="2"/>
  <c r="D222" i="2" s="1"/>
  <c r="C221" i="2"/>
  <c r="D221" i="2" s="1"/>
  <c r="C220" i="2"/>
  <c r="D220" i="2" s="1"/>
  <c r="C254" i="2"/>
  <c r="D254" i="2" s="1"/>
  <c r="C276" i="2"/>
  <c r="D276" i="2" s="1"/>
  <c r="C275" i="2"/>
  <c r="D275" i="2" s="1"/>
  <c r="C274" i="2"/>
  <c r="D274" i="2" s="1"/>
  <c r="C266" i="2"/>
  <c r="D266" i="2" s="1"/>
  <c r="C277" i="2"/>
  <c r="D277" i="2" s="1"/>
  <c r="B285" i="2"/>
  <c r="B284" i="2"/>
  <c r="C284" i="2" s="1"/>
  <c r="D284" i="2" s="1"/>
  <c r="B283" i="2"/>
  <c r="C283" i="2" s="1"/>
  <c r="D283" i="2" s="1"/>
  <c r="B282" i="2"/>
  <c r="C282" i="2" s="1"/>
  <c r="D282" i="2" s="1"/>
  <c r="B281" i="2"/>
  <c r="B280" i="2"/>
  <c r="C280" i="2" s="1"/>
  <c r="D280" i="2" s="1"/>
  <c r="B279" i="2"/>
  <c r="C279" i="2" s="1"/>
  <c r="D279" i="2" s="1"/>
  <c r="B278" i="2"/>
  <c r="C278" i="2" s="1"/>
  <c r="D278" i="2" s="1"/>
  <c r="B286" i="2"/>
  <c r="C286" i="2" s="1"/>
  <c r="D286" i="2" s="1"/>
  <c r="B273" i="2"/>
  <c r="C273" i="2" s="1"/>
  <c r="D273" i="2" s="1"/>
  <c r="B272" i="2"/>
  <c r="C272" i="2" s="1"/>
  <c r="D272" i="2" s="1"/>
  <c r="B271" i="2"/>
  <c r="C271" i="2" s="1"/>
  <c r="D271" i="2" s="1"/>
  <c r="B270" i="2"/>
  <c r="C270" i="2" s="1"/>
  <c r="D270" i="2" s="1"/>
  <c r="B269" i="2"/>
  <c r="C269" i="2" s="1"/>
  <c r="D269" i="2" s="1"/>
  <c r="B268" i="2"/>
  <c r="C268" i="2" s="1"/>
  <c r="D268" i="2" s="1"/>
  <c r="B267" i="2"/>
  <c r="C267" i="2" s="1"/>
  <c r="D267" i="2" s="1"/>
  <c r="B265" i="2"/>
  <c r="C265" i="2" s="1"/>
  <c r="D265" i="2" s="1"/>
  <c r="B264" i="2"/>
  <c r="C264" i="2" s="1"/>
  <c r="D264" i="2" s="1"/>
  <c r="B263" i="2"/>
  <c r="C263" i="2" s="1"/>
  <c r="D263" i="2" s="1"/>
  <c r="B262" i="2"/>
  <c r="C262" i="2" s="1"/>
  <c r="D262" i="2" s="1"/>
  <c r="B261" i="2"/>
  <c r="C261" i="2" s="1"/>
  <c r="D261" i="2" s="1"/>
  <c r="B260" i="2"/>
  <c r="C260" i="2" s="1"/>
  <c r="D260" i="2" s="1"/>
  <c r="B259" i="2"/>
  <c r="C259" i="2" s="1"/>
  <c r="D259" i="2" s="1"/>
  <c r="B258" i="2"/>
  <c r="C258" i="2" s="1"/>
  <c r="D258" i="2" s="1"/>
  <c r="B257" i="2"/>
  <c r="B256" i="2"/>
  <c r="B255" i="2"/>
  <c r="C255" i="2" s="1"/>
  <c r="D255" i="2" s="1"/>
  <c r="B253" i="2"/>
  <c r="C253" i="2" s="1"/>
  <c r="D253" i="2" s="1"/>
  <c r="B252" i="2"/>
  <c r="C252" i="2" s="1"/>
  <c r="D252" i="2" s="1"/>
  <c r="B251" i="2"/>
  <c r="C251" i="2" s="1"/>
  <c r="D251" i="2" s="1"/>
  <c r="B250" i="2"/>
  <c r="C250" i="2" s="1"/>
  <c r="D250" i="2" s="1"/>
  <c r="B249" i="2"/>
  <c r="B248" i="2"/>
  <c r="B247" i="2"/>
  <c r="C247" i="2" s="1"/>
  <c r="D247" i="2" s="1"/>
  <c r="B246" i="2"/>
  <c r="C246" i="2" s="1"/>
  <c r="D246" i="2" s="1"/>
  <c r="B245" i="2"/>
  <c r="C245" i="2" s="1"/>
  <c r="D245" i="2" s="1"/>
  <c r="B244" i="2"/>
  <c r="C244" i="2" s="1"/>
  <c r="D244" i="2" s="1"/>
  <c r="B243" i="2"/>
  <c r="C243" i="2" s="1"/>
  <c r="D243" i="2" s="1"/>
  <c r="B242" i="2"/>
  <c r="C242" i="2" s="1"/>
  <c r="D242" i="2" s="1"/>
  <c r="B241" i="2"/>
  <c r="C241" i="2" s="1"/>
  <c r="D241" i="2" s="1"/>
  <c r="B240" i="2"/>
  <c r="C240" i="2" s="1"/>
  <c r="D240" i="2" s="1"/>
  <c r="B239" i="2"/>
  <c r="C239" i="2" s="1"/>
  <c r="D239" i="2" s="1"/>
  <c r="B238" i="2"/>
  <c r="C238" i="2" s="1"/>
  <c r="D238" i="2" s="1"/>
  <c r="B237" i="2"/>
  <c r="C237" i="2" s="1"/>
  <c r="D237" i="2" s="1"/>
  <c r="B236" i="2"/>
  <c r="C236" i="2" s="1"/>
  <c r="D236" i="2" s="1"/>
  <c r="B235" i="2"/>
  <c r="C235" i="2" s="1"/>
  <c r="D235" i="2" s="1"/>
  <c r="B234" i="2"/>
  <c r="C234" i="2" s="1"/>
  <c r="D234" i="2" s="1"/>
  <c r="B233" i="2"/>
  <c r="C233" i="2" s="1"/>
  <c r="D233" i="2" s="1"/>
  <c r="B232" i="2"/>
  <c r="C232" i="2" s="1"/>
  <c r="D232" i="2" s="1"/>
  <c r="B231" i="2"/>
  <c r="C231" i="2" s="1"/>
  <c r="D231" i="2" s="1"/>
  <c r="B228" i="2"/>
  <c r="B227" i="2"/>
  <c r="C227" i="2" s="1"/>
  <c r="D227" i="2" s="1"/>
  <c r="B216" i="2"/>
  <c r="C216" i="2" s="1"/>
  <c r="D216" i="2" s="1"/>
  <c r="B215" i="2"/>
  <c r="C215" i="2" s="1"/>
  <c r="D215" i="2" s="1"/>
  <c r="B214" i="2"/>
  <c r="C214" i="2" s="1"/>
  <c r="D214" i="2" s="1"/>
  <c r="B209" i="2"/>
  <c r="C209" i="2" s="1"/>
  <c r="D209" i="2" s="1"/>
  <c r="B198" i="2"/>
  <c r="B197" i="2"/>
  <c r="B196" i="2"/>
  <c r="C196" i="2" s="1"/>
  <c r="D196" i="2" s="1"/>
  <c r="B208" i="2"/>
  <c r="B207" i="2"/>
  <c r="C207" i="2" s="1"/>
  <c r="D207" i="2" s="1"/>
  <c r="B206" i="2"/>
  <c r="B205" i="2"/>
  <c r="B204" i="2"/>
  <c r="C204" i="2" s="1"/>
  <c r="D204" i="2" s="1"/>
  <c r="B203" i="2"/>
  <c r="C203" i="2" s="1"/>
  <c r="D203" i="2" s="1"/>
  <c r="B202" i="2"/>
  <c r="C202" i="2" s="1"/>
  <c r="D202" i="2" s="1"/>
  <c r="B201" i="2"/>
  <c r="C201" i="2" s="1"/>
  <c r="D201" i="2" s="1"/>
  <c r="C285" i="2" l="1"/>
  <c r="D285" i="2" s="1"/>
  <c r="C248" i="2"/>
  <c r="D248" i="2" s="1"/>
  <c r="C256" i="2"/>
  <c r="D256" i="2" s="1"/>
  <c r="C228" i="2"/>
  <c r="D228" i="2" s="1"/>
  <c r="C197" i="2"/>
  <c r="D197" i="2" s="1"/>
  <c r="C205" i="2"/>
  <c r="D205" i="2" s="1"/>
  <c r="C249" i="2"/>
  <c r="D249" i="2" s="1"/>
  <c r="C257" i="2"/>
  <c r="D257" i="2" s="1"/>
  <c r="C198" i="2"/>
  <c r="D198" i="2" s="1"/>
  <c r="C206" i="2"/>
  <c r="D206" i="2" s="1"/>
  <c r="C208" i="2"/>
  <c r="D208" i="2" s="1"/>
  <c r="C281" i="2"/>
  <c r="D281" i="2" s="1"/>
  <c r="A3" i="3" l="1"/>
  <c r="A4" i="3"/>
  <c r="A5" i="3"/>
  <c r="A2" i="3"/>
  <c r="A7" i="3"/>
  <c r="A8" i="3"/>
  <c r="A9" i="3"/>
  <c r="A10" i="3"/>
  <c r="A11" i="3"/>
  <c r="A12" i="3"/>
  <c r="A13" i="3"/>
  <c r="A14" i="3"/>
  <c r="A16" i="3"/>
  <c r="A6" i="3"/>
  <c r="A17" i="3"/>
  <c r="A15"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D22" i="3" l="1"/>
  <c r="D21" i="3"/>
  <c r="D10" i="3"/>
  <c r="D4" i="3"/>
  <c r="C4" i="3"/>
  <c r="D500" i="3"/>
  <c r="C500" i="3"/>
  <c r="D499" i="3"/>
  <c r="C499" i="3"/>
  <c r="D498" i="3"/>
  <c r="C498" i="3"/>
  <c r="D497" i="3"/>
  <c r="C497" i="3"/>
  <c r="D496" i="3"/>
  <c r="C496" i="3"/>
  <c r="D495" i="3"/>
  <c r="C495" i="3"/>
  <c r="D494" i="3"/>
  <c r="C494" i="3"/>
  <c r="D493" i="3"/>
  <c r="C493" i="3"/>
  <c r="D492" i="3"/>
  <c r="C492" i="3"/>
  <c r="D491" i="3"/>
  <c r="C491" i="3"/>
  <c r="D490" i="3"/>
  <c r="C490" i="3"/>
  <c r="D489" i="3"/>
  <c r="C489" i="3"/>
  <c r="D488" i="3"/>
  <c r="C488" i="3"/>
  <c r="D487" i="3"/>
  <c r="C487" i="3"/>
  <c r="D486" i="3"/>
  <c r="C486" i="3"/>
  <c r="D485" i="3"/>
  <c r="C485" i="3"/>
  <c r="D484" i="3"/>
  <c r="C484" i="3"/>
  <c r="D483" i="3"/>
  <c r="C483" i="3"/>
  <c r="D482" i="3"/>
  <c r="C482" i="3"/>
  <c r="D481" i="3"/>
  <c r="C481" i="3"/>
  <c r="D480" i="3"/>
  <c r="C480" i="3"/>
  <c r="D479" i="3"/>
  <c r="C479" i="3"/>
  <c r="D478" i="3"/>
  <c r="C478" i="3"/>
  <c r="D477" i="3"/>
  <c r="C477" i="3"/>
  <c r="D476" i="3"/>
  <c r="C476" i="3"/>
  <c r="D475" i="3"/>
  <c r="C475" i="3"/>
  <c r="D474" i="3"/>
  <c r="C474" i="3"/>
  <c r="D473" i="3"/>
  <c r="C473" i="3"/>
  <c r="D472" i="3"/>
  <c r="C472" i="3"/>
  <c r="D471" i="3"/>
  <c r="C471" i="3"/>
  <c r="D470" i="3"/>
  <c r="C470" i="3"/>
  <c r="D469" i="3"/>
  <c r="C469" i="3"/>
  <c r="D468" i="3"/>
  <c r="C468" i="3"/>
  <c r="D467" i="3"/>
  <c r="C467" i="3"/>
  <c r="D466" i="3"/>
  <c r="C466" i="3"/>
  <c r="D465" i="3"/>
  <c r="C465" i="3"/>
  <c r="D464" i="3"/>
  <c r="C464" i="3"/>
  <c r="D463" i="3"/>
  <c r="C463" i="3"/>
  <c r="D462" i="3"/>
  <c r="C462" i="3"/>
  <c r="D461" i="3"/>
  <c r="C461" i="3"/>
  <c r="D460" i="3"/>
  <c r="C460" i="3"/>
  <c r="D459" i="3"/>
  <c r="C459" i="3"/>
  <c r="D458" i="3"/>
  <c r="C458" i="3"/>
  <c r="D457" i="3"/>
  <c r="C457" i="3"/>
  <c r="D456" i="3"/>
  <c r="C456" i="3"/>
  <c r="D455" i="3"/>
  <c r="C455" i="3"/>
  <c r="D454" i="3"/>
  <c r="C454" i="3"/>
  <c r="D453" i="3"/>
  <c r="C453" i="3"/>
  <c r="D452" i="3"/>
  <c r="C452" i="3"/>
  <c r="D451" i="3"/>
  <c r="C451" i="3"/>
  <c r="D450" i="3"/>
  <c r="C450" i="3"/>
  <c r="D449" i="3"/>
  <c r="C449" i="3"/>
  <c r="D448" i="3"/>
  <c r="C448" i="3"/>
  <c r="D447" i="3"/>
  <c r="C447" i="3"/>
  <c r="D446" i="3"/>
  <c r="C446" i="3"/>
  <c r="D445" i="3"/>
  <c r="C445" i="3"/>
  <c r="D444" i="3"/>
  <c r="C444" i="3"/>
  <c r="D443" i="3"/>
  <c r="C443" i="3"/>
  <c r="D442" i="3"/>
  <c r="C442" i="3"/>
  <c r="D441" i="3"/>
  <c r="C441" i="3"/>
  <c r="D440" i="3"/>
  <c r="C440" i="3"/>
  <c r="D439" i="3"/>
  <c r="C439" i="3"/>
  <c r="D438" i="3"/>
  <c r="C438" i="3"/>
  <c r="D437" i="3"/>
  <c r="C437" i="3"/>
  <c r="D436" i="3"/>
  <c r="C436" i="3"/>
  <c r="D435" i="3"/>
  <c r="C435" i="3"/>
  <c r="D434" i="3"/>
  <c r="C434" i="3"/>
  <c r="D433" i="3"/>
  <c r="C433" i="3"/>
  <c r="D432" i="3"/>
  <c r="C432" i="3"/>
  <c r="D431" i="3"/>
  <c r="C431" i="3"/>
  <c r="D430" i="3"/>
  <c r="C430" i="3"/>
  <c r="D429" i="3"/>
  <c r="C429" i="3"/>
  <c r="D428" i="3"/>
  <c r="C428" i="3"/>
  <c r="D427" i="3"/>
  <c r="C427" i="3"/>
  <c r="D426" i="3"/>
  <c r="C426" i="3"/>
  <c r="D425" i="3"/>
  <c r="C425" i="3"/>
  <c r="D424" i="3"/>
  <c r="C424" i="3"/>
  <c r="D423" i="3"/>
  <c r="C423" i="3"/>
  <c r="D422" i="3"/>
  <c r="C422" i="3"/>
  <c r="D421" i="3"/>
  <c r="C421" i="3"/>
  <c r="D420" i="3"/>
  <c r="C420" i="3"/>
  <c r="D419" i="3"/>
  <c r="C419" i="3"/>
  <c r="D418" i="3"/>
  <c r="C418" i="3"/>
  <c r="D417" i="3"/>
  <c r="C417" i="3"/>
  <c r="D416" i="3"/>
  <c r="C416" i="3"/>
  <c r="D415" i="3"/>
  <c r="C415" i="3"/>
  <c r="D414" i="3"/>
  <c r="C414" i="3"/>
  <c r="D413" i="3"/>
  <c r="C413" i="3"/>
  <c r="D412" i="3"/>
  <c r="C412" i="3"/>
  <c r="D411" i="3"/>
  <c r="C411" i="3"/>
  <c r="D410" i="3"/>
  <c r="C410" i="3"/>
  <c r="D409" i="3"/>
  <c r="C409" i="3"/>
  <c r="D408" i="3"/>
  <c r="C408" i="3"/>
  <c r="D407" i="3"/>
  <c r="C407" i="3"/>
  <c r="D406" i="3"/>
  <c r="C406" i="3"/>
  <c r="D405" i="3"/>
  <c r="C405" i="3"/>
  <c r="D404" i="3"/>
  <c r="C404" i="3"/>
  <c r="D403" i="3"/>
  <c r="C403" i="3"/>
  <c r="D402" i="3"/>
  <c r="C402" i="3"/>
  <c r="D401" i="3"/>
  <c r="C401" i="3"/>
  <c r="D400" i="3"/>
  <c r="C400" i="3"/>
  <c r="D399" i="3"/>
  <c r="C399" i="3"/>
  <c r="D398" i="3"/>
  <c r="C398" i="3"/>
  <c r="D397" i="3"/>
  <c r="C397" i="3"/>
  <c r="D396" i="3"/>
  <c r="C396" i="3"/>
  <c r="D395" i="3"/>
  <c r="C395" i="3"/>
  <c r="D394" i="3"/>
  <c r="C394" i="3"/>
  <c r="D393" i="3"/>
  <c r="C393" i="3"/>
  <c r="D392" i="3"/>
  <c r="C392" i="3"/>
  <c r="D391" i="3"/>
  <c r="C391" i="3"/>
  <c r="D390" i="3"/>
  <c r="C390" i="3"/>
  <c r="D389" i="3"/>
  <c r="C389" i="3"/>
  <c r="D388" i="3"/>
  <c r="C388" i="3"/>
  <c r="D387" i="3"/>
  <c r="C387" i="3"/>
  <c r="D386" i="3"/>
  <c r="C386" i="3"/>
  <c r="D385" i="3"/>
  <c r="C385" i="3"/>
  <c r="D384" i="3"/>
  <c r="C384" i="3"/>
  <c r="D383" i="3"/>
  <c r="C383" i="3"/>
  <c r="D382" i="3"/>
  <c r="C382" i="3"/>
  <c r="D381" i="3"/>
  <c r="C381" i="3"/>
  <c r="D380" i="3"/>
  <c r="C380" i="3"/>
  <c r="D379" i="3"/>
  <c r="C379" i="3"/>
  <c r="D378" i="3"/>
  <c r="C378" i="3"/>
  <c r="D377" i="3"/>
  <c r="C377" i="3"/>
  <c r="D376" i="3"/>
  <c r="C376" i="3"/>
  <c r="D375" i="3"/>
  <c r="C375" i="3"/>
  <c r="D374" i="3"/>
  <c r="C374" i="3"/>
  <c r="D373" i="3"/>
  <c r="C373" i="3"/>
  <c r="D372" i="3"/>
  <c r="C372" i="3"/>
  <c r="D371" i="3"/>
  <c r="C371" i="3"/>
  <c r="D370" i="3"/>
  <c r="C370" i="3"/>
  <c r="D369" i="3"/>
  <c r="C369" i="3"/>
  <c r="D368" i="3"/>
  <c r="C368" i="3"/>
  <c r="D367" i="3"/>
  <c r="C367" i="3"/>
  <c r="D366" i="3"/>
  <c r="C366" i="3"/>
  <c r="D365" i="3"/>
  <c r="C365" i="3"/>
  <c r="D364" i="3"/>
  <c r="C364" i="3"/>
  <c r="D363" i="3"/>
  <c r="C363" i="3"/>
  <c r="D362" i="3"/>
  <c r="C362" i="3"/>
  <c r="D361" i="3"/>
  <c r="C361" i="3"/>
  <c r="D360" i="3"/>
  <c r="C360" i="3"/>
  <c r="D359" i="3"/>
  <c r="C359" i="3"/>
  <c r="D358" i="3"/>
  <c r="C358" i="3"/>
  <c r="D357" i="3"/>
  <c r="C357" i="3"/>
  <c r="D356" i="3"/>
  <c r="C356" i="3"/>
  <c r="D355" i="3"/>
  <c r="C355" i="3"/>
  <c r="D354" i="3"/>
  <c r="C354" i="3"/>
  <c r="D353" i="3"/>
  <c r="C353" i="3"/>
  <c r="D352" i="3"/>
  <c r="C352" i="3"/>
  <c r="D351" i="3"/>
  <c r="C351" i="3"/>
  <c r="D350" i="3"/>
  <c r="C350" i="3"/>
  <c r="D349" i="3"/>
  <c r="C349" i="3"/>
  <c r="D348" i="3"/>
  <c r="C348" i="3"/>
  <c r="D347" i="3"/>
  <c r="C347" i="3"/>
  <c r="D346" i="3"/>
  <c r="C346" i="3"/>
  <c r="D345" i="3"/>
  <c r="C345" i="3"/>
  <c r="D344" i="3"/>
  <c r="C344" i="3"/>
  <c r="D343" i="3"/>
  <c r="C343" i="3"/>
  <c r="D342" i="3"/>
  <c r="C342" i="3"/>
  <c r="D341" i="3"/>
  <c r="C341" i="3"/>
  <c r="D340" i="3"/>
  <c r="C340" i="3"/>
  <c r="D339" i="3"/>
  <c r="C339" i="3"/>
  <c r="D338" i="3"/>
  <c r="C338" i="3"/>
  <c r="D337" i="3"/>
  <c r="C337" i="3"/>
  <c r="D336" i="3"/>
  <c r="C336" i="3"/>
  <c r="D335" i="3"/>
  <c r="C335" i="3"/>
  <c r="D334" i="3"/>
  <c r="C334" i="3"/>
  <c r="D333" i="3"/>
  <c r="C333" i="3"/>
  <c r="D332" i="3"/>
  <c r="C332" i="3"/>
  <c r="D331" i="3"/>
  <c r="C331" i="3"/>
  <c r="D330" i="3"/>
  <c r="C330" i="3"/>
  <c r="D329" i="3"/>
  <c r="C329" i="3"/>
  <c r="D328" i="3"/>
  <c r="C328" i="3"/>
  <c r="D327" i="3"/>
  <c r="C327" i="3"/>
  <c r="D326" i="3"/>
  <c r="C326" i="3"/>
  <c r="D325" i="3"/>
  <c r="C325" i="3"/>
  <c r="D324" i="3"/>
  <c r="C324" i="3"/>
  <c r="D323" i="3"/>
  <c r="C323" i="3"/>
  <c r="D322" i="3"/>
  <c r="C322" i="3"/>
  <c r="D321" i="3"/>
  <c r="C321" i="3"/>
  <c r="D320" i="3"/>
  <c r="C320" i="3"/>
  <c r="D319" i="3"/>
  <c r="C319" i="3"/>
  <c r="D318" i="3"/>
  <c r="C318" i="3"/>
  <c r="D317" i="3"/>
  <c r="C317" i="3"/>
  <c r="D316" i="3"/>
  <c r="C316" i="3"/>
  <c r="D315" i="3"/>
  <c r="C315" i="3"/>
  <c r="D314" i="3"/>
  <c r="C314" i="3"/>
  <c r="D313" i="3"/>
  <c r="C313" i="3"/>
  <c r="D312" i="3"/>
  <c r="C312" i="3"/>
  <c r="D311" i="3"/>
  <c r="C311" i="3"/>
  <c r="D310" i="3"/>
  <c r="C310" i="3"/>
  <c r="D309" i="3"/>
  <c r="C309" i="3"/>
  <c r="D308" i="3"/>
  <c r="C308" i="3"/>
  <c r="D307" i="3"/>
  <c r="C307" i="3"/>
  <c r="D306" i="3"/>
  <c r="C306" i="3"/>
  <c r="D305" i="3"/>
  <c r="C305" i="3"/>
  <c r="D304" i="3"/>
  <c r="C304" i="3"/>
  <c r="D303" i="3"/>
  <c r="C303" i="3"/>
  <c r="D302" i="3"/>
  <c r="C302" i="3"/>
  <c r="D301" i="3"/>
  <c r="C301" i="3"/>
  <c r="D300" i="3"/>
  <c r="C300" i="3"/>
  <c r="C22" i="3" l="1"/>
  <c r="C10" i="3"/>
  <c r="D183" i="2"/>
  <c r="B21" i="2" l="1"/>
  <c r="C21" i="2" s="1"/>
  <c r="B165" i="2"/>
  <c r="C165" i="2" s="1"/>
  <c r="B101" i="2"/>
  <c r="C101" i="2" s="1"/>
  <c r="B99" i="2"/>
  <c r="C99" i="2" s="1"/>
  <c r="B97" i="2"/>
  <c r="C97" i="2" s="1"/>
  <c r="B96" i="2"/>
  <c r="C96" i="2" s="1"/>
  <c r="B95" i="2"/>
  <c r="C95" i="2" s="1"/>
  <c r="B94" i="2"/>
  <c r="C94" i="2" s="1"/>
  <c r="B170" i="2"/>
  <c r="C170" i="2" s="1"/>
  <c r="D299" i="3" l="1"/>
  <c r="C299" i="3"/>
  <c r="D298" i="3"/>
  <c r="C298" i="3"/>
  <c r="D297" i="3"/>
  <c r="C297" i="3"/>
  <c r="D296" i="3"/>
  <c r="C296" i="3"/>
  <c r="D295" i="3"/>
  <c r="C295" i="3"/>
  <c r="D294" i="3"/>
  <c r="C294" i="3"/>
  <c r="D293" i="3"/>
  <c r="C293" i="3"/>
  <c r="D292" i="3"/>
  <c r="C292" i="3"/>
  <c r="D291" i="3"/>
  <c r="C291" i="3"/>
  <c r="D290" i="3"/>
  <c r="C290" i="3"/>
  <c r="D289" i="3"/>
  <c r="C289" i="3"/>
  <c r="D288" i="3"/>
  <c r="C288" i="3"/>
  <c r="D287" i="3"/>
  <c r="C287" i="3"/>
  <c r="D286" i="3"/>
  <c r="C286" i="3"/>
  <c r="D285" i="3"/>
  <c r="C285" i="3"/>
  <c r="D284" i="3"/>
  <c r="C284" i="3"/>
  <c r="D283" i="3"/>
  <c r="C283" i="3"/>
  <c r="D282" i="3"/>
  <c r="C282" i="3"/>
  <c r="D281" i="3"/>
  <c r="C281" i="3"/>
  <c r="D280" i="3"/>
  <c r="C280" i="3"/>
  <c r="D279" i="3"/>
  <c r="C279" i="3"/>
  <c r="D278" i="3"/>
  <c r="C278" i="3"/>
  <c r="D277" i="3"/>
  <c r="C277" i="3"/>
  <c r="D276" i="3"/>
  <c r="C276" i="3"/>
  <c r="D275" i="3"/>
  <c r="C275" i="3"/>
  <c r="D274" i="3"/>
  <c r="C274" i="3"/>
  <c r="D273" i="3"/>
  <c r="C273" i="3"/>
  <c r="D272" i="3"/>
  <c r="C272" i="3"/>
  <c r="D271" i="3"/>
  <c r="C271" i="3"/>
  <c r="D270" i="3"/>
  <c r="C270" i="3"/>
  <c r="D269" i="3"/>
  <c r="C269" i="3"/>
  <c r="D268" i="3"/>
  <c r="C268" i="3"/>
  <c r="D267" i="3"/>
  <c r="C267" i="3"/>
  <c r="D266" i="3"/>
  <c r="C266" i="3"/>
  <c r="D265" i="3"/>
  <c r="C265" i="3"/>
  <c r="D264" i="3"/>
  <c r="C264" i="3"/>
  <c r="D263" i="3"/>
  <c r="C263" i="3"/>
  <c r="D262" i="3"/>
  <c r="C262" i="3"/>
  <c r="D261" i="3"/>
  <c r="C261" i="3"/>
  <c r="D260" i="3"/>
  <c r="C260" i="3"/>
  <c r="D259" i="3"/>
  <c r="C259" i="3"/>
  <c r="D258" i="3"/>
  <c r="C258" i="3"/>
  <c r="D257" i="3"/>
  <c r="C257" i="3"/>
  <c r="D256" i="3"/>
  <c r="C256" i="3"/>
  <c r="D255" i="3"/>
  <c r="C255" i="3"/>
  <c r="D254" i="3"/>
  <c r="C254" i="3"/>
  <c r="D253" i="3"/>
  <c r="C253" i="3"/>
  <c r="D252" i="3"/>
  <c r="C252" i="3"/>
  <c r="D251" i="3"/>
  <c r="C251" i="3"/>
  <c r="D250" i="3"/>
  <c r="C250" i="3"/>
  <c r="D249" i="3"/>
  <c r="C249" i="3"/>
  <c r="D248" i="3"/>
  <c r="C248" i="3"/>
  <c r="D247" i="3"/>
  <c r="C247" i="3"/>
  <c r="D246" i="3"/>
  <c r="C246" i="3"/>
  <c r="D245" i="3"/>
  <c r="C245" i="3"/>
  <c r="D244" i="3"/>
  <c r="C244" i="3"/>
  <c r="D243" i="3"/>
  <c r="C243" i="3"/>
  <c r="D242" i="3"/>
  <c r="C242" i="3"/>
  <c r="D241" i="3"/>
  <c r="C241" i="3"/>
  <c r="D240" i="3"/>
  <c r="C240" i="3"/>
  <c r="D239" i="3"/>
  <c r="C239" i="3"/>
  <c r="D238" i="3"/>
  <c r="C238" i="3"/>
  <c r="D237" i="3"/>
  <c r="C237" i="3"/>
  <c r="D236" i="3"/>
  <c r="C236" i="3"/>
  <c r="D235" i="3"/>
  <c r="C235" i="3"/>
  <c r="D234" i="3"/>
  <c r="C234" i="3"/>
  <c r="D233" i="3"/>
  <c r="C233" i="3"/>
  <c r="D232" i="3"/>
  <c r="C232" i="3"/>
  <c r="D231" i="3"/>
  <c r="C231" i="3"/>
  <c r="D230" i="3"/>
  <c r="C230" i="3"/>
  <c r="D229" i="3"/>
  <c r="C229" i="3"/>
  <c r="D228" i="3"/>
  <c r="C228" i="3"/>
  <c r="D227" i="3"/>
  <c r="C227" i="3"/>
  <c r="D226" i="3"/>
  <c r="C226" i="3"/>
  <c r="D225" i="3"/>
  <c r="C225" i="3"/>
  <c r="D224" i="3"/>
  <c r="C224" i="3"/>
  <c r="D223" i="3"/>
  <c r="C223" i="3"/>
  <c r="D222" i="3"/>
  <c r="C222" i="3"/>
  <c r="D221" i="3"/>
  <c r="C221" i="3"/>
  <c r="D220" i="3"/>
  <c r="C220" i="3"/>
  <c r="D219" i="3"/>
  <c r="C219" i="3"/>
  <c r="D218" i="3"/>
  <c r="C218" i="3"/>
  <c r="D217" i="3"/>
  <c r="C217" i="3"/>
  <c r="D216" i="3"/>
  <c r="C216" i="3"/>
  <c r="D215" i="3"/>
  <c r="C215" i="3"/>
  <c r="D214" i="3"/>
  <c r="C214" i="3"/>
  <c r="D213" i="3"/>
  <c r="C213" i="3"/>
  <c r="D212" i="3"/>
  <c r="C212" i="3"/>
  <c r="D211" i="3"/>
  <c r="C211" i="3"/>
  <c r="D210" i="3"/>
  <c r="C210" i="3"/>
  <c r="D209" i="3"/>
  <c r="C209" i="3"/>
  <c r="D208" i="3"/>
  <c r="C208" i="3"/>
  <c r="D207" i="3"/>
  <c r="C207" i="3"/>
  <c r="D206" i="3"/>
  <c r="C206" i="3"/>
  <c r="D205" i="3"/>
  <c r="C205" i="3"/>
  <c r="D204" i="3"/>
  <c r="C204" i="3"/>
  <c r="D203" i="3"/>
  <c r="C203" i="3"/>
  <c r="D202" i="3"/>
  <c r="C202" i="3"/>
  <c r="D201" i="3"/>
  <c r="C201" i="3"/>
  <c r="D200" i="3"/>
  <c r="C200" i="3"/>
  <c r="D199" i="3"/>
  <c r="C199" i="3"/>
  <c r="D198" i="3"/>
  <c r="C198" i="3"/>
  <c r="D197" i="3"/>
  <c r="C197" i="3"/>
  <c r="D196" i="3"/>
  <c r="C196" i="3"/>
  <c r="D195" i="3"/>
  <c r="C195" i="3"/>
  <c r="D194" i="3"/>
  <c r="C194" i="3"/>
  <c r="D193" i="3"/>
  <c r="C193" i="3"/>
  <c r="D192" i="3"/>
  <c r="C192" i="3"/>
  <c r="D191" i="3"/>
  <c r="C191" i="3"/>
  <c r="D190" i="3"/>
  <c r="C190" i="3"/>
  <c r="D189" i="3"/>
  <c r="C189" i="3"/>
  <c r="D188" i="3"/>
  <c r="C188" i="3"/>
  <c r="D187" i="3"/>
  <c r="C187" i="3"/>
  <c r="D186" i="3"/>
  <c r="C186" i="3"/>
  <c r="D185" i="3"/>
  <c r="C185" i="3"/>
  <c r="D184" i="3"/>
  <c r="C184" i="3"/>
  <c r="D183" i="3"/>
  <c r="C183" i="3"/>
  <c r="D182" i="3"/>
  <c r="C182" i="3"/>
  <c r="D181" i="3"/>
  <c r="C181" i="3"/>
  <c r="D180" i="3"/>
  <c r="C180" i="3"/>
  <c r="D179" i="3"/>
  <c r="C179" i="3"/>
  <c r="D178" i="3"/>
  <c r="C178" i="3"/>
  <c r="D177" i="3"/>
  <c r="C177" i="3"/>
  <c r="D176" i="3"/>
  <c r="C176" i="3"/>
  <c r="D175" i="3"/>
  <c r="C175" i="3"/>
  <c r="D174" i="3"/>
  <c r="C174" i="3"/>
  <c r="D173" i="3"/>
  <c r="C173" i="3"/>
  <c r="D172" i="3"/>
  <c r="C172" i="3"/>
  <c r="D171" i="3"/>
  <c r="C171" i="3"/>
  <c r="D170" i="3"/>
  <c r="C170" i="3"/>
  <c r="D169" i="3"/>
  <c r="C169" i="3"/>
  <c r="D168" i="3"/>
  <c r="C168" i="3"/>
  <c r="D167" i="3"/>
  <c r="C167" i="3"/>
  <c r="D166" i="3"/>
  <c r="C166" i="3"/>
  <c r="D165" i="3"/>
  <c r="C165" i="3"/>
  <c r="D164" i="3"/>
  <c r="C164" i="3"/>
  <c r="D163" i="3"/>
  <c r="C163" i="3"/>
  <c r="D162" i="3"/>
  <c r="C162" i="3"/>
  <c r="D93" i="3"/>
  <c r="C93" i="3"/>
  <c r="D157" i="3"/>
  <c r="C157" i="3"/>
  <c r="D147" i="3"/>
  <c r="C147" i="3"/>
  <c r="D83" i="3"/>
  <c r="C83" i="3"/>
  <c r="D43" i="3"/>
  <c r="C43" i="3"/>
  <c r="D63" i="3"/>
  <c r="C63" i="3"/>
  <c r="D56" i="3"/>
  <c r="C56" i="3"/>
  <c r="D57" i="3"/>
  <c r="C57" i="3"/>
  <c r="D60" i="3"/>
  <c r="C60" i="3"/>
  <c r="D143" i="3"/>
  <c r="C143" i="3"/>
  <c r="D142" i="3"/>
  <c r="C142" i="3"/>
  <c r="D96" i="3"/>
  <c r="C96" i="3"/>
  <c r="D95" i="3"/>
  <c r="C95" i="3"/>
  <c r="D39" i="3"/>
  <c r="C39" i="3"/>
  <c r="D38" i="3"/>
  <c r="C38" i="3"/>
  <c r="D73" i="3"/>
  <c r="C73" i="3"/>
  <c r="D12" i="3"/>
  <c r="C12" i="3"/>
  <c r="D122" i="3"/>
  <c r="C122" i="3"/>
  <c r="D137" i="3"/>
  <c r="C137" i="3"/>
  <c r="D131" i="3"/>
  <c r="C131" i="3"/>
  <c r="D138" i="3"/>
  <c r="C138" i="3"/>
  <c r="D126" i="3"/>
  <c r="C126" i="3"/>
  <c r="D129" i="3"/>
  <c r="C129" i="3"/>
  <c r="D128" i="3"/>
  <c r="C128" i="3"/>
  <c r="D124" i="3"/>
  <c r="C124" i="3"/>
  <c r="D121" i="3"/>
  <c r="C121" i="3"/>
  <c r="D123" i="3"/>
  <c r="C123" i="3"/>
  <c r="D134" i="3"/>
  <c r="C134" i="3"/>
  <c r="D130" i="3"/>
  <c r="C130" i="3"/>
  <c r="D132" i="3"/>
  <c r="C132" i="3"/>
  <c r="D133" i="3"/>
  <c r="C133" i="3"/>
  <c r="D118" i="3"/>
  <c r="C118" i="3"/>
  <c r="D8" i="3"/>
  <c r="C8" i="3"/>
  <c r="D75" i="3"/>
  <c r="C75" i="3"/>
  <c r="D85" i="3"/>
  <c r="C85" i="3"/>
  <c r="D2" i="3"/>
  <c r="C2" i="3"/>
  <c r="D7" i="3"/>
  <c r="C7" i="3"/>
  <c r="D88" i="3"/>
  <c r="C88" i="3"/>
  <c r="D87" i="3"/>
  <c r="C87" i="3"/>
  <c r="D6" i="3"/>
  <c r="C6" i="3"/>
  <c r="D78" i="3"/>
  <c r="C78" i="3"/>
  <c r="D11" i="3"/>
  <c r="C11" i="3"/>
  <c r="D153" i="3"/>
  <c r="C153" i="3"/>
  <c r="D156" i="3"/>
  <c r="C156" i="3"/>
  <c r="D150" i="3"/>
  <c r="C150" i="3"/>
  <c r="D114" i="3"/>
  <c r="C114" i="3"/>
  <c r="D89" i="3"/>
  <c r="C89" i="3"/>
  <c r="D103" i="3"/>
  <c r="C103" i="3"/>
  <c r="D109" i="3"/>
  <c r="C109" i="3"/>
  <c r="D106" i="3"/>
  <c r="C106" i="3"/>
  <c r="D65" i="3"/>
  <c r="C65" i="3"/>
  <c r="D59" i="3"/>
  <c r="C59" i="3"/>
  <c r="D76" i="3"/>
  <c r="C76" i="3"/>
  <c r="D145" i="3"/>
  <c r="C145" i="3"/>
  <c r="D144" i="3"/>
  <c r="C144" i="3"/>
  <c r="D120" i="3"/>
  <c r="C120" i="3"/>
  <c r="C21" i="3"/>
  <c r="D50" i="3"/>
  <c r="C50" i="3"/>
  <c r="D70" i="3"/>
  <c r="C70" i="3"/>
  <c r="D52" i="3"/>
  <c r="C52" i="3"/>
  <c r="D27" i="3"/>
  <c r="C27" i="3"/>
  <c r="D28" i="3"/>
  <c r="C28" i="3"/>
  <c r="D31" i="3"/>
  <c r="C31" i="3"/>
  <c r="D29" i="3"/>
  <c r="C29" i="3"/>
  <c r="D30" i="3"/>
  <c r="C30" i="3"/>
  <c r="D26" i="3"/>
  <c r="C26" i="3"/>
  <c r="D33" i="3"/>
  <c r="C33" i="3"/>
  <c r="D20" i="3"/>
  <c r="C20" i="3"/>
  <c r="D40" i="3"/>
  <c r="C40" i="3"/>
  <c r="D18" i="3"/>
  <c r="C18" i="3"/>
  <c r="D66" i="3"/>
  <c r="C66" i="3"/>
  <c r="D68" i="3"/>
  <c r="C68" i="3"/>
  <c r="D9" i="3"/>
  <c r="C9" i="3"/>
  <c r="D161" i="3"/>
  <c r="C161" i="3"/>
  <c r="D160" i="3"/>
  <c r="C160" i="3"/>
  <c r="D159" i="3"/>
  <c r="C159" i="3"/>
  <c r="D141" i="3"/>
  <c r="C141" i="3"/>
  <c r="D98" i="3"/>
  <c r="C98" i="3"/>
  <c r="D37" i="3"/>
  <c r="C37" i="3"/>
  <c r="D13" i="3"/>
  <c r="C13" i="3"/>
  <c r="D92" i="3"/>
  <c r="C92" i="3"/>
  <c r="D152" i="3"/>
  <c r="C152" i="3"/>
  <c r="D155" i="3"/>
  <c r="C155" i="3"/>
  <c r="D154" i="3"/>
  <c r="C154" i="3"/>
  <c r="D116" i="3"/>
  <c r="C116" i="3"/>
  <c r="D113" i="3"/>
  <c r="C113" i="3"/>
  <c r="D107" i="3"/>
  <c r="C107" i="3"/>
  <c r="D101" i="3"/>
  <c r="C101" i="3"/>
  <c r="D108" i="3"/>
  <c r="C108" i="3"/>
  <c r="D148" i="3"/>
  <c r="C148" i="3"/>
  <c r="D49" i="3"/>
  <c r="C49" i="3"/>
  <c r="D42" i="3"/>
  <c r="C42" i="3"/>
  <c r="D100" i="3"/>
  <c r="C100" i="3"/>
  <c r="D99" i="3"/>
  <c r="C99" i="3"/>
  <c r="D105" i="3"/>
  <c r="C105" i="3"/>
  <c r="D104" i="3"/>
  <c r="C104" i="3"/>
  <c r="D58" i="3"/>
  <c r="C58" i="3"/>
  <c r="D82" i="3"/>
  <c r="C82" i="3"/>
  <c r="D17" i="3"/>
  <c r="C17" i="3"/>
  <c r="D125" i="3"/>
  <c r="C125" i="3"/>
  <c r="D136" i="3"/>
  <c r="C136" i="3"/>
  <c r="D117" i="3"/>
  <c r="C117" i="3"/>
  <c r="D135" i="3"/>
  <c r="C135" i="3"/>
  <c r="D119" i="3"/>
  <c r="C119" i="3"/>
  <c r="D127" i="3"/>
  <c r="C127" i="3"/>
  <c r="D158" i="3"/>
  <c r="C158" i="3"/>
  <c r="D146" i="3"/>
  <c r="C146" i="3"/>
  <c r="D71" i="3"/>
  <c r="C71" i="3"/>
  <c r="D47" i="3"/>
  <c r="C47" i="3"/>
  <c r="D74" i="3"/>
  <c r="C74" i="3"/>
  <c r="D72" i="3"/>
  <c r="C72" i="3"/>
  <c r="D91" i="3"/>
  <c r="C91" i="3"/>
  <c r="D45" i="3"/>
  <c r="C45" i="3"/>
  <c r="D46" i="3"/>
  <c r="C46" i="3"/>
  <c r="D139" i="3"/>
  <c r="C139" i="3"/>
  <c r="D140" i="3"/>
  <c r="C140" i="3"/>
  <c r="D97" i="3"/>
  <c r="C97" i="3"/>
  <c r="D151" i="3"/>
  <c r="C151" i="3"/>
  <c r="D115" i="3"/>
  <c r="C115" i="3"/>
  <c r="D112" i="3"/>
  <c r="C112" i="3"/>
  <c r="D102" i="3"/>
  <c r="C102" i="3"/>
  <c r="D86" i="3"/>
  <c r="C86" i="3"/>
  <c r="D77" i="3"/>
  <c r="C77" i="3"/>
  <c r="D67" i="3"/>
  <c r="C67" i="3"/>
  <c r="D34" i="3"/>
  <c r="C34" i="3"/>
  <c r="D36" i="3"/>
  <c r="C36" i="3"/>
  <c r="D35" i="3"/>
  <c r="C35" i="3"/>
  <c r="D32" i="3"/>
  <c r="C32" i="3"/>
  <c r="D64" i="3"/>
  <c r="C64" i="3"/>
  <c r="D62" i="3"/>
  <c r="C62" i="3"/>
  <c r="D61" i="3"/>
  <c r="C61" i="3"/>
  <c r="D41" i="3"/>
  <c r="C41" i="3"/>
  <c r="D19" i="3"/>
  <c r="C19" i="3"/>
  <c r="D25" i="3"/>
  <c r="C25" i="3"/>
  <c r="D48" i="3"/>
  <c r="C48" i="3"/>
  <c r="D44" i="3"/>
  <c r="C44" i="3"/>
  <c r="D81" i="3"/>
  <c r="C81" i="3"/>
  <c r="D84" i="3"/>
  <c r="C84" i="3"/>
  <c r="D110" i="3"/>
  <c r="C110" i="3"/>
  <c r="D111" i="3"/>
  <c r="C111" i="3"/>
  <c r="D79" i="3"/>
  <c r="C79" i="3"/>
  <c r="D16" i="3"/>
  <c r="C16" i="3"/>
  <c r="D14" i="3"/>
  <c r="C14" i="3"/>
  <c r="D24" i="3"/>
  <c r="C24" i="3"/>
  <c r="D23" i="3"/>
  <c r="C23" i="3"/>
  <c r="D15" i="3"/>
  <c r="C15" i="3"/>
  <c r="D69" i="3"/>
  <c r="C69" i="3"/>
  <c r="D3" i="3"/>
  <c r="C3" i="3"/>
  <c r="D90" i="3"/>
  <c r="C90" i="3"/>
  <c r="D5" i="3"/>
  <c r="C5" i="3"/>
  <c r="D51" i="3"/>
  <c r="C51" i="3"/>
  <c r="D80" i="3"/>
  <c r="C80" i="3"/>
  <c r="D55" i="3"/>
  <c r="C55" i="3"/>
  <c r="D54" i="3"/>
  <c r="C54" i="3"/>
  <c r="D149" i="3"/>
  <c r="C149" i="3"/>
  <c r="D94" i="3"/>
  <c r="C94" i="3"/>
  <c r="D53" i="3"/>
  <c r="C53" i="3"/>
  <c r="B81" i="2" l="1"/>
  <c r="C81" i="2" l="1"/>
  <c r="B34" i="2"/>
  <c r="C34" i="2" s="1"/>
  <c r="B50" i="2"/>
  <c r="C50" i="2" s="1"/>
  <c r="B49" i="2"/>
  <c r="C49" i="2" s="1"/>
  <c r="B176" i="2" l="1"/>
  <c r="C176" i="2" s="1"/>
  <c r="B175" i="2"/>
  <c r="C175" i="2" s="1"/>
  <c r="B174" i="2"/>
  <c r="C174" i="2" s="1"/>
  <c r="B172" i="2"/>
  <c r="C172" i="2" s="1"/>
  <c r="B169" i="2"/>
  <c r="C169" i="2" s="1"/>
  <c r="B168" i="2"/>
  <c r="C168" i="2" s="1"/>
  <c r="B167" i="2"/>
  <c r="C167" i="2" s="1"/>
  <c r="B164" i="2"/>
  <c r="C164" i="2" s="1"/>
  <c r="B162" i="2"/>
  <c r="B155" i="2"/>
  <c r="C155" i="2" s="1"/>
  <c r="B132" i="2"/>
  <c r="C132" i="2" s="1"/>
  <c r="B131" i="2"/>
  <c r="C131" i="2" s="1"/>
  <c r="B130" i="2"/>
  <c r="C130" i="2" s="1"/>
  <c r="B127" i="2"/>
  <c r="C127" i="2" s="1"/>
  <c r="B126" i="2"/>
  <c r="C126" i="2" s="1"/>
  <c r="B125" i="2"/>
  <c r="C125" i="2" s="1"/>
  <c r="B124" i="2"/>
  <c r="C124" i="2" s="1"/>
  <c r="B122" i="2"/>
  <c r="C122" i="2" s="1"/>
  <c r="B120" i="2"/>
  <c r="C120" i="2" s="1"/>
  <c r="B119" i="2"/>
  <c r="C119" i="2" s="1"/>
  <c r="B118" i="2"/>
  <c r="C118" i="2" s="1"/>
  <c r="B116" i="2"/>
  <c r="C116" i="2" s="1"/>
  <c r="B115" i="2"/>
  <c r="C115" i="2" s="1"/>
  <c r="B114" i="2"/>
  <c r="C114" i="2" s="1"/>
  <c r="B112" i="2"/>
  <c r="C112" i="2" s="1"/>
  <c r="B110" i="2"/>
  <c r="C110" i="2" s="1"/>
  <c r="B109" i="2"/>
  <c r="C109" i="2" s="1"/>
  <c r="B108" i="2"/>
  <c r="C108" i="2" s="1"/>
  <c r="B106" i="2"/>
  <c r="C106" i="2" s="1"/>
  <c r="B105" i="2"/>
  <c r="C105" i="2" s="1"/>
  <c r="B104" i="2"/>
  <c r="C104" i="2" s="1"/>
  <c r="B102" i="2"/>
  <c r="B100" i="2"/>
  <c r="C100" i="2" s="1"/>
  <c r="B98" i="2"/>
  <c r="C98" i="2" s="1"/>
  <c r="B93" i="2"/>
  <c r="C93" i="2" s="1"/>
  <c r="B92" i="2"/>
  <c r="C92" i="2" s="1"/>
  <c r="B80" i="2"/>
  <c r="C80" i="2" s="1"/>
  <c r="B79" i="2"/>
  <c r="C79" i="2" s="1"/>
  <c r="B78" i="2"/>
  <c r="C78" i="2" s="1"/>
  <c r="B77" i="2"/>
  <c r="C77" i="2" s="1"/>
  <c r="B76" i="2"/>
  <c r="C76" i="2" s="1"/>
  <c r="B75" i="2"/>
  <c r="C75" i="2" s="1"/>
  <c r="B74" i="2"/>
  <c r="C74" i="2" s="1"/>
  <c r="B73" i="2"/>
  <c r="C73" i="2" s="1"/>
  <c r="B69" i="2"/>
  <c r="C69" i="2" s="1"/>
  <c r="B68" i="2"/>
  <c r="C68" i="2" s="1"/>
  <c r="B59" i="2"/>
  <c r="C59" i="2" s="1"/>
  <c r="B58" i="2"/>
  <c r="C58" i="2" s="1"/>
  <c r="B57" i="2"/>
  <c r="B56" i="2"/>
  <c r="C56" i="2" s="1"/>
  <c r="B47" i="2"/>
  <c r="C47" i="2" s="1"/>
  <c r="B46" i="2"/>
  <c r="C46" i="2" s="1"/>
  <c r="B45" i="2"/>
  <c r="B44" i="2"/>
  <c r="C44" i="2" s="1"/>
  <c r="B43" i="2"/>
  <c r="C43" i="2" s="1"/>
  <c r="B42" i="2"/>
  <c r="C42" i="2" s="1"/>
  <c r="B41" i="2"/>
  <c r="C41" i="2" s="1"/>
  <c r="B39" i="2"/>
  <c r="C39" i="2" s="1"/>
  <c r="B33" i="2"/>
  <c r="C33" i="2" s="1"/>
  <c r="B32" i="2"/>
  <c r="B31" i="2"/>
  <c r="C31" i="2" s="1"/>
  <c r="B29" i="2"/>
  <c r="C29" i="2" s="1"/>
  <c r="B28" i="2"/>
  <c r="C28" i="2" s="1"/>
  <c r="B26" i="2"/>
  <c r="C26" i="2" s="1"/>
  <c r="B12" i="2"/>
  <c r="C12" i="2" s="1"/>
  <c r="B11" i="2"/>
  <c r="C11" i="2" s="1"/>
  <c r="B10" i="2"/>
  <c r="C10" i="2" s="1"/>
  <c r="B9" i="2"/>
  <c r="C9" i="2" s="1"/>
  <c r="C45" i="2" l="1"/>
  <c r="C32" i="2"/>
  <c r="C57" i="2"/>
  <c r="C162" i="2"/>
  <c r="E33" i="3" l="1"/>
  <c r="E27" i="3"/>
  <c r="E35" i="3"/>
  <c r="E25" i="3"/>
  <c r="E28" i="3"/>
  <c r="E31" i="3"/>
  <c r="E34" i="3"/>
  <c r="E24" i="3"/>
  <c r="E32" i="3"/>
  <c r="E30" i="3"/>
  <c r="E29" i="3"/>
  <c r="E26" i="3"/>
  <c r="E23" i="3"/>
  <c r="E21" i="3"/>
  <c r="E22" i="3"/>
  <c r="E20" i="3"/>
  <c r="E19" i="3"/>
  <c r="E10" i="3"/>
  <c r="E17" i="3"/>
  <c r="E6" i="3"/>
  <c r="E15" i="3"/>
  <c r="E11" i="3"/>
  <c r="E9" i="3"/>
  <c r="E18" i="3"/>
  <c r="E14" i="3"/>
  <c r="E13" i="3"/>
  <c r="E16" i="3"/>
  <c r="E12" i="3"/>
  <c r="E36" i="3"/>
  <c r="E2" i="3"/>
  <c r="E3" i="3"/>
  <c r="E7" i="3"/>
  <c r="E5" i="3" l="1"/>
  <c r="E4" i="3"/>
  <c r="E8" i="3"/>
</calcChain>
</file>

<file path=xl/sharedStrings.xml><?xml version="1.0" encoding="utf-8"?>
<sst xmlns="http://schemas.openxmlformats.org/spreadsheetml/2006/main" count="514" uniqueCount="379">
  <si>
    <t>\Common\Excel</t>
  </si>
  <si>
    <t>\XAML\Shared</t>
  </si>
  <si>
    <t>\XAML\Shared\Barcodes\Barcode</t>
  </si>
  <si>
    <t>\XAML\Shared\CalculationManager\FormulaEditor</t>
  </si>
  <si>
    <t>\XAML\Shared\Charts\DataChart</t>
  </si>
  <si>
    <t>\XAML\Shared\DV\Gauge\Linear</t>
  </si>
  <si>
    <t>\XAML\Shared\Editors\Calendar</t>
  </si>
  <si>
    <t>\XAML\Shared\Editors\ComboEditors</t>
  </si>
  <si>
    <t>\XAML\Shared\Editors\ComboEditors\ComboEditor</t>
  </si>
  <si>
    <t>\XAML\Shared\Editors\ComboEditors\MultiColumnCombo</t>
  </si>
  <si>
    <t>\XAML\Shared\Editors\Inputs</t>
  </si>
  <si>
    <t>\XAML\Shared\Editors\Inputs\DateTime</t>
  </si>
  <si>
    <t>\XAML\Shared\Editors\Inputs\Masked</t>
  </si>
  <si>
    <t>\XAML\Shared\Editors\Inputs\Numeric</t>
  </si>
  <si>
    <t>\XAML\Shared\Editors\RichTextEditor</t>
  </si>
  <si>
    <t>\XAML\Shared\Editors\Slider</t>
  </si>
  <si>
    <t>\XAML\Shared\Editors\SpellChecker</t>
  </si>
  <si>
    <t>\XAML\Shared\Editors\SyntaxEditor</t>
  </si>
  <si>
    <t>\XAML\Shared\Frameworks\Control Persistence Framework</t>
  </si>
  <si>
    <t>\XAML\Shared\Frameworks\Drag and Drop Framework</t>
  </si>
  <si>
    <t>\XAML\Shared\Gantt</t>
  </si>
  <si>
    <t>\XAML\Shared\Grids\PivotGrid</t>
  </si>
  <si>
    <t>\XAML\Shared\Grids\XamGrid</t>
  </si>
  <si>
    <t>\XAML\Shared\Interactions\DialogWindow</t>
  </si>
  <si>
    <t>\XAML\Shared\Menus\DataTree</t>
  </si>
  <si>
    <t>\XAML\Shared\Menus\Menu\ContextMenu</t>
  </si>
  <si>
    <t>\XAML\Shared\Menus\RadialMenu</t>
  </si>
  <si>
    <t>\XAML\Shared\Schedule</t>
  </si>
  <si>
    <t>\XAML\Shared\Schedule\ScheduleView</t>
  </si>
  <si>
    <t>\XAML\Shared\TileManager</t>
  </si>
  <si>
    <t>\XAML\WPF</t>
  </si>
  <si>
    <t>\XAML\WPF\DataPresenter</t>
  </si>
  <si>
    <t>\XAML\WPF\DataPresenter\Cross-Band Grouping</t>
  </si>
  <si>
    <t>\XAML\WPF\DataPresenter\DataGrid</t>
  </si>
  <si>
    <t>\XAML\WPF\DataPresenter\ExcelExporting</t>
  </si>
  <si>
    <t>\XAML\WPF\DataPresenter\Field Sizing</t>
  </si>
  <si>
    <t>\XAML\WPF\DataPresenter\Record Filtering</t>
  </si>
  <si>
    <t>\XAML\WPF\DockManager</t>
  </si>
  <si>
    <t>\XAML\WPF\Editors\Combo</t>
  </si>
  <si>
    <t>\XAML\WPF\Editors\MonthCalendar</t>
  </si>
  <si>
    <t>\XAML\WPF\OutlookBar</t>
  </si>
  <si>
    <t>\XAML\WPF\Ribbon</t>
  </si>
  <si>
    <t>\XAML\WPF\SpreadSheet</t>
  </si>
  <si>
    <t>\XAML\WPF\Themes</t>
  </si>
  <si>
    <t>\XAML\WPF\Windows</t>
  </si>
  <si>
    <t>Component</t>
  </si>
  <si>
    <t>Product Impact</t>
  </si>
  <si>
    <t>Description</t>
  </si>
  <si>
    <t>Common</t>
  </si>
  <si>
    <t>Barcode</t>
  </si>
  <si>
    <t>BarcodeReader</t>
  </si>
  <si>
    <t>CalculationManager</t>
  </si>
  <si>
    <t>DataPresenter</t>
  </si>
  <si>
    <t>DockManager</t>
  </si>
  <si>
    <t>TileManager</t>
  </si>
  <si>
    <t>Schedule</t>
  </si>
  <si>
    <t>Grid</t>
  </si>
  <si>
    <t>Drag &amp; Drop Framework</t>
  </si>
  <si>
    <t>Inputs</t>
  </si>
  <si>
    <t>LinearGauge</t>
  </si>
  <si>
    <t>Excel Engine</t>
  </si>
  <si>
    <t>ToggleButton</t>
  </si>
  <si>
    <t>Editors</t>
  </si>
  <si>
    <t>Word Library</t>
  </si>
  <si>
    <t>Undo &amp; Redo Framework</t>
  </si>
  <si>
    <t>Math Library</t>
  </si>
  <si>
    <t>Excel Library</t>
  </si>
  <si>
    <t>Control Persistence Framework</t>
  </si>
  <si>
    <t>Syntax Parsing Engine</t>
  </si>
  <si>
    <t>Resource Washer</t>
  </si>
  <si>
    <t>NetworkNode</t>
  </si>
  <si>
    <t>RadialGauge</t>
  </si>
  <si>
    <t>PieChart</t>
  </si>
  <si>
    <t>VirtualCollection</t>
  </si>
  <si>
    <t>_AREA</t>
  </si>
  <si>
    <t>_TARGET</t>
  </si>
  <si>
    <t>_COMPONENT</t>
  </si>
  <si>
    <t>\XAML\Shared\Barcodes</t>
  </si>
  <si>
    <t>\XAML\Shared\Barcodes\BarcodeReader</t>
  </si>
  <si>
    <t>\XAML\Shared\CalculationManager</t>
  </si>
  <si>
    <t>\XAML\Shared\CalculationManager\FormulaEditorDialog</t>
  </si>
  <si>
    <t>\XAML\Shared\CalculationManager\XamDataGrid Integration</t>
  </si>
  <si>
    <t>\XAML\Shared\CalculationManager\XamGrid Integration</t>
  </si>
  <si>
    <t>\XAML\Shared\Charts</t>
  </si>
  <si>
    <t>\XAML\Shared\Charts\DonutChart</t>
  </si>
  <si>
    <t>\XAML\Shared\Charts\FunnelChart</t>
  </si>
  <si>
    <t>\XAML\Shared\Charts\OlapPieChart</t>
  </si>
  <si>
    <t>\XAML\Shared\Charts\PieChart</t>
  </si>
  <si>
    <t>\XAML\Shared\Charts\RadialGauge</t>
  </si>
  <si>
    <t>\XAML\Shared\Charts\SparkLine</t>
  </si>
  <si>
    <t>\XAML\Shared\Color Tuner</t>
  </si>
  <si>
    <t>\XAML\Shared\DV</t>
  </si>
  <si>
    <t>\XAML\Shared\DV\Gauge\Radial</t>
  </si>
  <si>
    <t>\XAML\Shared\DV\Gauge\SegmentedDisplay</t>
  </si>
  <si>
    <t>\XAML\Shared\DV\Network Node</t>
  </si>
  <si>
    <t>\XAML\Shared\DV\OrgChart</t>
  </si>
  <si>
    <t>\XAML\Shared\DV\Timeline</t>
  </si>
  <si>
    <t>\XAML\Shared\DV\TreeMap</t>
  </si>
  <si>
    <t>\XAML\Shared\DV\Zoombar</t>
  </si>
  <si>
    <t>\XAML\Shared\Editors</t>
  </si>
  <si>
    <t>\XAML\Shared\Editors\ColorPicker</t>
  </si>
  <si>
    <t>\XAML\Shared\Editors\Inputs\Currency</t>
  </si>
  <si>
    <t>\XAML\Shared\Frameworks\Excel</t>
  </si>
  <si>
    <t>\XAML\Shared\Frameworks\Math</t>
  </si>
  <si>
    <t>\XAML\Shared\Frameworks\Resource Washer</t>
  </si>
  <si>
    <t>\XAML\Shared\Frameworks\SyntaxParsingEngine</t>
  </si>
  <si>
    <t>\XAML\Shared\Frameworks\Undo and Redo Framework</t>
  </si>
  <si>
    <t>\XAML\Shared\Frameworks\Word</t>
  </si>
  <si>
    <t>\XAML\Shared\Maps\GeographicMap</t>
  </si>
  <si>
    <t>\XAML\Shared\Maps\Map</t>
  </si>
  <si>
    <t>\XAML\Shared\Menus\Menu\Menu</t>
  </si>
  <si>
    <t>\XAML\Shared\Menus\TagCloud</t>
  </si>
  <si>
    <t>\XAML\Shared\Schedule\DateNavigatorView</t>
  </si>
  <si>
    <t>\XAML\Shared\Schedule\DayView</t>
  </si>
  <si>
    <t>\XAML\Shared\Schedule\ExchangeDataConnector</t>
  </si>
  <si>
    <t>\XAML\Shared\Schedule\MonthView</t>
  </si>
  <si>
    <t>\XAML\Shared\Schedule\OutlookCalendarView</t>
  </si>
  <si>
    <t>\XAML\Silverlight</t>
  </si>
  <si>
    <t>\XAML\Silverlight\Compression</t>
  </si>
  <si>
    <t>\XAML\Silverlight\Diagram</t>
  </si>
  <si>
    <t>\XAML\Silverlight\DockManager</t>
  </si>
  <si>
    <t>\XAML\Silverlight\Editors\Combo</t>
  </si>
  <si>
    <t>\XAML\Silverlight\Editors\Currency</t>
  </si>
  <si>
    <t>\XAML\Silverlight\Editors\DateTime</t>
  </si>
  <si>
    <t>\XAML\Silverlight\Editors\MaskedText</t>
  </si>
  <si>
    <t>\XAML\Silverlight\Editors\MonthCalendar</t>
  </si>
  <si>
    <t>\XAML\Silverlight\Editors\Numeric</t>
  </si>
  <si>
    <t>\XAML\Silverlight\Editors\PropertyGrid</t>
  </si>
  <si>
    <t>\XAML\Silverlight\Editors\Text</t>
  </si>
  <si>
    <t>\XAML\Silverlight\HTMLViewer</t>
  </si>
  <si>
    <t>\XAML\Silverlight\Installers</t>
  </si>
  <si>
    <t>\XAML\Silverlight\OutlookBar</t>
  </si>
  <si>
    <t>\XAML\Silverlight\Ribbon</t>
  </si>
  <si>
    <t>\XAML\Silverlight\SpreadSheet</t>
  </si>
  <si>
    <t>\XAML\Silverlight\Themes</t>
  </si>
  <si>
    <t>\XAML\Silverlight\TiledView</t>
  </si>
  <si>
    <t>\XAML\Silverlight\TilesControl</t>
  </si>
  <si>
    <t>\XAML\Silverlight\Tree</t>
  </si>
  <si>
    <t>\XAML\Silverlight\VirtualCollection</t>
  </si>
  <si>
    <t>\XAML\Silverlight\WebChart</t>
  </si>
  <si>
    <t>\XAML\Silverlight\Windows</t>
  </si>
  <si>
    <t>\XAML\Silverlight\Windows\CarouselListBox</t>
  </si>
  <si>
    <t>\XAML\Silverlight\Windows\CarouselPanel</t>
  </si>
  <si>
    <t>\XAML\Silverlight\Windows\TabControl</t>
  </si>
  <si>
    <t>\XAML\WindowsPhone\AutoCompleteBox</t>
  </si>
  <si>
    <t>\XAML\WindowsPhone\Calendar</t>
  </si>
  <si>
    <t>\XAML\WindowsPhone\ContextMenu</t>
  </si>
  <si>
    <t>\XAML\WindowsPhone\Control Persistence Framework</t>
  </si>
  <si>
    <t>\XAML\WindowsPhone\DatePicker</t>
  </si>
  <si>
    <t>\XAML\WindowsPhone\Installers</t>
  </si>
  <si>
    <t>\XAML\WindowsPhone\List</t>
  </si>
  <si>
    <t>\XAML\WindowsPhone\ListPicker</t>
  </si>
  <si>
    <t>\XAML\WindowsPhone\Rating</t>
  </si>
  <si>
    <t>\XAML\WindowsPhone\TimePicker</t>
  </si>
  <si>
    <t>\XAML\WindowsPhone\ToggleButton</t>
  </si>
  <si>
    <t>\XAML\WindowsPhone\Windows</t>
  </si>
  <si>
    <t>\XAML\WindowsPhone\Windows\InfoBox</t>
  </si>
  <si>
    <t>\XAML\WindowsPhone\Windows\MessageBox</t>
  </si>
  <si>
    <t>\XAML\WindowsPhone\Windows\Window</t>
  </si>
  <si>
    <t>\XAML\WPF\DataPresenter\Clipboard</t>
  </si>
  <si>
    <t>\XAML\WPF\DataPresenter\DataCards</t>
  </si>
  <si>
    <t>\XAML\WPF\DataPresenter\DataValueChanged Event</t>
  </si>
  <si>
    <t>\XAML\WPF\DataPresenter\EnhancedGridView</t>
  </si>
  <si>
    <t>\XAML\WPF\DataPresenter\ExcelStyleFiltering</t>
  </si>
  <si>
    <t>\XAML\WPF\DataPresenter\Field Chooser</t>
  </si>
  <si>
    <t>\XAML\WPF\DataPresenter\Fixed Fields</t>
  </si>
  <si>
    <t>\XAML\WPF\DataPresenter\Frozen Records</t>
  </si>
  <si>
    <t>\XAML\WPF\DataPresenter\IDataErrorInfo Compatability</t>
  </si>
  <si>
    <t>\XAML\WPF\DataPresenter\Moveable Fields</t>
  </si>
  <si>
    <t>\XAML\WPF\DataPresenter\Row Summaries</t>
  </si>
  <si>
    <t>\XAML\WPF\DataPresenter\WordWriter</t>
  </si>
  <si>
    <t>\XAML\WPF\Diagram</t>
  </si>
  <si>
    <t>\XAML\WPF\Editors\Currency</t>
  </si>
  <si>
    <t>\XAML\WPF\Editors\DateTime</t>
  </si>
  <si>
    <t>\XAML\WPF\Editors\MaskedText</t>
  </si>
  <si>
    <t>\XAML\WPF\Editors\Numeric</t>
  </si>
  <si>
    <t>\XAML\WPF\Editors\PropertyGrid</t>
  </si>
  <si>
    <t>\XAML\WPF\Editors\Text</t>
  </si>
  <si>
    <t>\XAML\WPF\Installers</t>
  </si>
  <si>
    <t>\XAML\WPF\TilesControl</t>
  </si>
  <si>
    <t>\XAML\WPF\Windows\CarouselListBox</t>
  </si>
  <si>
    <t>\XAML\WPF\Windows\CarouselPanel</t>
  </si>
  <si>
    <t>\XAML\WPF\Windows\TabControl</t>
  </si>
  <si>
    <t>\Windows 8\WinRT\Controls\Barcodes</t>
  </si>
  <si>
    <t>\Windows 8\WinRT\Controls\Calendar</t>
  </si>
  <si>
    <t>\Windows 8\WinRT\Controls\DataChart</t>
  </si>
  <si>
    <t>\Windows 8\WinRT\Controls\Inputs</t>
  </si>
  <si>
    <t>\Windows 8\WinRT\Controls\Menu\RadialMenu</t>
  </si>
  <si>
    <t>\Windows 8\WinRT\Controls\XamGrid</t>
  </si>
  <si>
    <t>\Windows 8\WinRT\Controls\XamGrid\Excel Exporter</t>
  </si>
  <si>
    <t>\Windows 8\WinRT\Installers</t>
  </si>
  <si>
    <t>\XAML\WindowsPhone</t>
  </si>
  <si>
    <t>\XAML\Shared\OverviewPlusDetails</t>
  </si>
  <si>
    <t>\XAML\Shared\Grids\XamGrid\Word Exporter</t>
  </si>
  <si>
    <t>\XAML\Shared\Grids\XamGrid\Excel Exporter</t>
  </si>
  <si>
    <t>\XAML\Shared\Charts\DataChart\OlapAxis</t>
  </si>
  <si>
    <t>DataChart</t>
  </si>
  <si>
    <t>_CORRECTED_NAME</t>
  </si>
  <si>
    <t>Compression Framework</t>
  </si>
  <si>
    <t>XamHtmlViewer</t>
  </si>
  <si>
    <t>\XAML\WPF\ThemeManager</t>
  </si>
  <si>
    <t>CheckEditor</t>
  </si>
  <si>
    <t>ComboEditor</t>
  </si>
  <si>
    <t>CurrencyEditor</t>
  </si>
  <si>
    <t>DateTimeEditor</t>
  </si>
  <si>
    <t>MaskedEditor</t>
  </si>
  <si>
    <t>NumericEditor</t>
  </si>
  <si>
    <t>FormulaEditor</t>
  </si>
  <si>
    <t>\X-Platform\Charts\DataChart</t>
  </si>
  <si>
    <t>\X-Platform\Charts\SurfaceChart3D</t>
  </si>
  <si>
    <t>\XAML\WPF\DataPresenter\TreeGrid</t>
  </si>
  <si>
    <t>\XAML\WPF\DataPresenter\DataCarousel</t>
  </si>
  <si>
    <t>XAML\WPF\Chart</t>
  </si>
  <si>
    <t>XAML\WPF\Editors</t>
  </si>
  <si>
    <t>XAML\WPF\Editors\Check</t>
  </si>
  <si>
    <t>XAML\WPF\Styling</t>
  </si>
  <si>
    <t>\X-Platform\Charts\Category Chart</t>
  </si>
  <si>
    <t>\X-Platform\Charts\Shape Chart</t>
  </si>
  <si>
    <t>\X-Platform\Charts\Mobile Chart</t>
  </si>
  <si>
    <t>\X-Platform\Documents\Excel</t>
  </si>
  <si>
    <t>\X-Platform\Documents\PDF</t>
  </si>
  <si>
    <t>\X-Platform\Documents\SyntaxParsing</t>
  </si>
  <si>
    <t>\X-Platform\Documents\Word</t>
  </si>
  <si>
    <t>\X-Platform\Gauges</t>
  </si>
  <si>
    <t>\X-Platform\Grids\DataGrid</t>
  </si>
  <si>
    <t>\X-Platform\Math</t>
  </si>
  <si>
    <t>\X-Platform\Mobile Scheduler</t>
  </si>
  <si>
    <t>\X-Platform\Olap</t>
  </si>
  <si>
    <t>\X-Platform\Translator</t>
  </si>
  <si>
    <t>Gauges</t>
  </si>
  <si>
    <t>DataGrid</t>
  </si>
  <si>
    <t>Scheduler</t>
  </si>
  <si>
    <t>CategoryChart</t>
  </si>
  <si>
    <t>ShapeChart</t>
  </si>
  <si>
    <t>TreeGrid</t>
  </si>
  <si>
    <t>DataCarousel</t>
  </si>
  <si>
    <t>HIDE - Bug ID</t>
  </si>
  <si>
    <t>HIDE- Notes</t>
  </si>
  <si>
    <t>HIDE - AREA PATH</t>
  </si>
  <si>
    <t>HIDE - Product Impact</t>
  </si>
  <si>
    <t>HIDE - Title</t>
  </si>
  <si>
    <t>Issue ID</t>
  </si>
  <si>
    <t>\XAML\Shared\DV\Gauge\BulletGraph</t>
  </si>
  <si>
    <t>Themes</t>
  </si>
  <si>
    <t>BulletGraph</t>
  </si>
  <si>
    <t>Persistence Framework</t>
  </si>
  <si>
    <t>HIDE - SORTER</t>
  </si>
  <si>
    <t>\XAML\WPF\Editors\Check</t>
  </si>
  <si>
    <t xml:space="preserve"> </t>
  </si>
  <si>
    <t>Check</t>
  </si>
  <si>
    <t>\Common\Documents</t>
  </si>
  <si>
    <t>\WinForms\Application Styling</t>
  </si>
  <si>
    <t>\WinForms\Editors</t>
  </si>
  <si>
    <t>\WinForms\Editors\CheckEditor</t>
  </si>
  <si>
    <t>\WinForms\Editors\ComboEditor</t>
  </si>
  <si>
    <t>\WinForms\Editors\ControlContainer</t>
  </si>
  <si>
    <t>\WinForms\Editors\DateTimeEditor</t>
  </si>
  <si>
    <t>\WinForms\ExplorerBar</t>
  </si>
  <si>
    <t>\WinForms\GanttView</t>
  </si>
  <si>
    <t>\WinForms\Grid</t>
  </si>
  <si>
    <t>\WinForms\Grid\PivotGrid</t>
  </si>
  <si>
    <t>\WinForms\ListView</t>
  </si>
  <si>
    <t>\WinForms\Misc</t>
  </si>
  <si>
    <t>\WinForms\Misc\FormattedLinkLabel</t>
  </si>
  <si>
    <t>\WinForms\Misc\FormattedTextEditor</t>
  </si>
  <si>
    <t>\WinForms\Misc\ZoomPanel</t>
  </si>
  <si>
    <t>\WinForms\Schedule\CalendarInfo</t>
  </si>
  <si>
    <t>\WinForms\SpreadSheet</t>
  </si>
  <si>
    <t>\WinForms\Toolbars</t>
  </si>
  <si>
    <t>\WinForms\Toolbars\DockManager</t>
  </si>
  <si>
    <t>\WinForms\Toolbars\ToolbarsManager</t>
  </si>
  <si>
    <t>\WinForms\Tree</t>
  </si>
  <si>
    <t>PDF Library</t>
  </si>
  <si>
    <t>ScatterSurface3D</t>
  </si>
  <si>
    <t>???MobileChart???</t>
  </si>
  <si>
    <t>DataCards</t>
  </si>
  <si>
    <t>\WinForms\Toolbars\StatusBar</t>
  </si>
  <si>
    <t>PivotGrid</t>
  </si>
  <si>
    <t>ListView</t>
  </si>
  <si>
    <t>ToolbarsManager</t>
  </si>
  <si>
    <t>Document Engine</t>
  </si>
  <si>
    <t>Syntax Parsing Library</t>
  </si>
  <si>
    <t>\Common\Math</t>
  </si>
  <si>
    <t>\Common\PDF</t>
  </si>
  <si>
    <t>\Common\SyntaxParsing</t>
  </si>
  <si>
    <t>\Common\Word</t>
  </si>
  <si>
    <t>\WinForms\Win\ActivityIndicator</t>
  </si>
  <si>
    <t>\WinForms\Win\FormManager</t>
  </si>
  <si>
    <t>\WinForms\Win\ColorPalette</t>
  </si>
  <si>
    <t>\WinForms\Win\InboxControlStyler</t>
  </si>
  <si>
    <t>\WinForms\Win\MessageBox</t>
  </si>
  <si>
    <t>\WinForms\Win\PaletteInfo</t>
  </si>
  <si>
    <t>\WinForms\Win\PrintDocument</t>
  </si>
  <si>
    <t>\WinForms\Win\ProgressBar</t>
  </si>
  <si>
    <t>\WinForms\Win\ScrollBar</t>
  </si>
  <si>
    <t>\WinForms\Win\TooltipManager</t>
  </si>
  <si>
    <t>\WinForms\Win\TouchProvider</t>
  </si>
  <si>
    <t>\WinForms\Toolbars\OfficeNavBar</t>
  </si>
  <si>
    <t>\WinForms\Toolbars\RadialMenu</t>
  </si>
  <si>
    <t>\WinForms\Toolbars\TabbedMdiManager</t>
  </si>
  <si>
    <t>\WinForms\Toolbars\TabControl</t>
  </si>
  <si>
    <t>\WinForms\Toolbars\TabStripControl</t>
  </si>
  <si>
    <t>\WinForms\Toolbars\ToolbarsManager\ApplicationMenu2010</t>
  </si>
  <si>
    <t>\WinForms\Toolbars\ToolbarsManager\Office2010 Ribbon</t>
  </si>
  <si>
    <t>\WinForms\Schedule</t>
  </si>
  <si>
    <t>\WinForms\Schedule\CalendarCombo</t>
  </si>
  <si>
    <t>\WinForms\Schedule\CalendarLook</t>
  </si>
  <si>
    <t>\WinForms\Schedule\DayView</t>
  </si>
  <si>
    <t>\WinForms\Schedule\MonthViewMulti</t>
  </si>
  <si>
    <t>\WinForms\Schedule\PrintDocument</t>
  </si>
  <si>
    <t>\WinForms\Schedule\TimelineView</t>
  </si>
  <si>
    <t>\WinForms\Schedule\WeekView</t>
  </si>
  <si>
    <t>??? Olap ???</t>
  </si>
  <si>
    <t>??? Translator ???</t>
  </si>
  <si>
    <t>\WinForms\Grid\ColumnChooser</t>
  </si>
  <si>
    <t>\WinForms\Grid\Combo</t>
  </si>
  <si>
    <t>\WinForms\Grid\DocumentExporter</t>
  </si>
  <si>
    <t>\WinForms\Grid\DropDown</t>
  </si>
  <si>
    <t>\WinForms\Grid\ExcelExporter</t>
  </si>
  <si>
    <t>\WinForms\Grid\PrintDocument</t>
  </si>
  <si>
    <t>\WinForms\Grid\RowEditTemplate</t>
  </si>
  <si>
    <t>\WinForms\Grid\WordWriter</t>
  </si>
  <si>
    <t>\WinForms\Listbar</t>
  </si>
  <si>
    <t>\WinForms\LiveTileView</t>
  </si>
  <si>
    <t>\WinForms\Gauge</t>
  </si>
  <si>
    <t>\WinForms\Misc\AnimationControl</t>
  </si>
  <si>
    <t>\WinForms\Misc\Button</t>
  </si>
  <si>
    <t>\WinForms\Misc\DesktopAlert</t>
  </si>
  <si>
    <t>\WinForms\Misc\DropDownButton</t>
  </si>
  <si>
    <t>\WinForms\Misc\ExpandableGroupBox</t>
  </si>
  <si>
    <t>\WinForms\Misc\FlowLayoutManager</t>
  </si>
  <si>
    <t>\WinForms\Misc\GridBagLayoutManager</t>
  </si>
  <si>
    <t>\WinForms\Misc\GridBagLayoutPanel</t>
  </si>
  <si>
    <t>\WinForms\Misc\GroupBox</t>
  </si>
  <si>
    <t>\WinForms\Misc\Label</t>
  </si>
  <si>
    <t>\WinForms\Misc\NavigationBar</t>
  </si>
  <si>
    <t>\WinForms\Misc\Panel</t>
  </si>
  <si>
    <t>\WinForms\Misc\PopupControlContainer</t>
  </si>
  <si>
    <t>\WinForms\Misc\PrintPreviewControl</t>
  </si>
  <si>
    <t>\WinForms\Misc\PrintPreviewThumbnail</t>
  </si>
  <si>
    <t>\WinForms\Misc\Splitter</t>
  </si>
  <si>
    <t>\WinForms\Misc\TilePanel</t>
  </si>
  <si>
    <t>\WinForms\Misc\UltraPeekPopup</t>
  </si>
  <si>
    <t>\WinForms\Misc\Validator</t>
  </si>
  <si>
    <t>\WinForms\DV</t>
  </si>
  <si>
    <t>\WinForms\DV\Barcode</t>
  </si>
  <si>
    <t>\WinForms\DV\BulletGraph</t>
  </si>
  <si>
    <t>\WinForms\DV\DataChart</t>
  </si>
  <si>
    <t>\WinForms\DV\DoughnutChart</t>
  </si>
  <si>
    <t>\WinForms\DV\LinearGauge</t>
  </si>
  <si>
    <t>\WinForms\DV\PieChart</t>
  </si>
  <si>
    <t>\WinForms\DV\RadialGauge</t>
  </si>
  <si>
    <t>\WinForms\DV\Sparkline</t>
  </si>
  <si>
    <t>\WinForms\CalcManager</t>
  </si>
  <si>
    <t>\WinForms\Carousel</t>
  </si>
  <si>
    <t>\WinForms\Chart</t>
  </si>
  <si>
    <t>\WinForms\CodedUI</t>
  </si>
  <si>
    <t>\WinForms\Win</t>
  </si>
  <si>
    <t>Getting ArgumentOutOfRangeException error when saving the workbook</t>
  </si>
  <si>
    <t>N/A</t>
  </si>
  <si>
    <t>Bug Fix</t>
  </si>
  <si>
    <t>Getting NullReferenceException error when saving the workbook</t>
  </si>
  <si>
    <t>Format of border set is cleared when deleting columns</t>
  </si>
  <si>
    <t>Legend's items flicker when there is UI interaction with the chart</t>
  </si>
  <si>
    <t>When clicking on the right side of a task and dragging it towards the right(next day), the task jumps to the left</t>
  </si>
  <si>
    <t>Error when exporting Grid with certain layouts to Excel using UltraGridExcelExporter</t>
  </si>
  <si>
    <t>Summaries are not calculated for group by rows that are not in view.</t>
  </si>
  <si>
    <t>There is a typo in the SetValue parameters for UltraGridCell</t>
  </si>
  <si>
    <t>Filtering using the (Blanks) or (NonBlanks) options changes to System.Object and do not work correctly</t>
  </si>
  <si>
    <t>InvalidOperationException occurs when calling DeactivateCell action in grid's Leave event</t>
  </si>
  <si>
    <t>NullReferenceException is thrown when a column is auto-resized by double-clicking the resize indicator</t>
  </si>
  <si>
    <t>Cells don't enter edit mode when grid is too small</t>
  </si>
  <si>
    <t>Print preview showing only two appointments.</t>
  </si>
  <si>
    <t>In Office2007 style, each Day in the MonthViewSingle reserves space under the last appointment for a "Click To Add" button. You can see this button if you move your mouse just under the last (third) appointment in the day on-screen. 
Of course, you cannot mouse over the printout, but the control was still reserving the space. This is now fixed - the control will not reserve space for the button when printing. 
Note 1: The SchedulePrintStyle.Monthly does not guarantee that all appointments in every day will be visible. It is still entirely possible to have too many appointments to fit within a single day and for some of those appointments to be omitted from the printout. There are other styles that are better suitable to printing all appointments. 
Note 2: There's a property on the control called ShowClickToAddIndicator. So you could easily work around this issue by setting this property on the control being printed (the template). This is not the same control on the screen.
So to work around it, you would do something like this: 
            ultraSchedulePrintDocument1.TemplateMonthViewSingle = new UltraMonthViewSingle {
                OwnerDisplayStyle = OwnerDisplayStyle.Separate,
                MaximumOwnersInView = 1,
                ShowClickToAddIndicator = Infragistics.Win.DefaultableBoolean.False
            };</t>
  </si>
  <si>
    <t>No horizontal  scroll bar appears after adding multiple owners to the DayView or CalendarInfo</t>
  </si>
  <si>
    <t>Focus is lost and keyboard navigation is not possible when using Pick from dropdown list</t>
  </si>
  <si>
    <t>DisplayStyle dropdown items in OfficeNavBar's Navigation Options cannot be changed with ResourceCustomizer</t>
  </si>
  <si>
    <t>When content of a PopupControlContainerTool resizes in an ApplicationMenu2010, horizontal scrollbars are not automatically shown</t>
  </si>
  <si>
    <t>An error is thrown when pressing the shortcut key for the combo after showing the key 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</si>
</sst>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0"/>
      <name val="Calibri"/>
      <family val="2"/>
      <scheme val="minor"/>
    </font>
    <font>
      <sz val="11"/>
      <color theme="1"/>
      <name val="Calibri"/>
      <family val="2"/>
      <scheme val="minor"/>
    </font>
    <font>
      <b/>
      <sz val="11"/>
      <color theme="0"/>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92D050"/>
        <bgColor indexed="64"/>
      </patternFill>
    </fill>
    <fill>
      <patternFill patternType="solid">
        <fgColor rgb="FF92D050"/>
        <bgColor theme="4" tint="0.79998168889431442"/>
      </patternFill>
    </fill>
    <fill>
      <patternFill patternType="solid">
        <fgColor rgb="FF0070C0"/>
        <bgColor indexed="64"/>
      </patternFill>
    </fill>
    <fill>
      <patternFill patternType="solid">
        <fgColor theme="3" tint="0.59999389629810485"/>
        <bgColor indexed="64"/>
      </patternFill>
    </fill>
    <fill>
      <patternFill patternType="solid">
        <fgColor theme="3" tint="0.59999389629810485"/>
        <bgColor theme="4" tint="0.79998168889431442"/>
      </patternFill>
    </fill>
    <fill>
      <patternFill patternType="solid">
        <fgColor rgb="FFFFC000"/>
        <bgColor indexed="64"/>
      </patternFill>
    </fill>
    <fill>
      <patternFill patternType="solid">
        <fgColor rgb="FFFFC000"/>
        <bgColor theme="4" tint="0.79998168889431442"/>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1"/>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68">
    <xf numFmtId="0" fontId="0" fillId="0" borderId="0" xfId="0"/>
    <xf numFmtId="0" fontId="0" fillId="0" borderId="0" xfId="0"/>
    <xf numFmtId="49" fontId="1" fillId="2" borderId="0" xfId="0" applyNumberFormat="1" applyFont="1" applyFill="1"/>
    <xf numFmtId="0" fontId="1" fillId="2" borderId="0" xfId="0" applyNumberFormat="1" applyFont="1" applyFill="1"/>
    <xf numFmtId="0" fontId="0" fillId="0" borderId="0" xfId="0"/>
    <xf numFmtId="0" fontId="0" fillId="3" borderId="2" xfId="0" applyFill="1" applyBorder="1"/>
    <xf numFmtId="0" fontId="0" fillId="3" borderId="0" xfId="0" applyFill="1"/>
    <xf numFmtId="0" fontId="0" fillId="4" borderId="0" xfId="0" applyFont="1" applyFill="1" applyBorder="1"/>
    <xf numFmtId="49" fontId="0" fillId="5" borderId="0" xfId="0" applyNumberFormat="1" applyFill="1"/>
    <xf numFmtId="49" fontId="0" fillId="6" borderId="1" xfId="0" applyNumberFormat="1" applyFont="1" applyFill="1" applyBorder="1"/>
    <xf numFmtId="0" fontId="0" fillId="6" borderId="2" xfId="0" applyFont="1" applyFill="1" applyBorder="1"/>
    <xf numFmtId="0" fontId="0" fillId="5" borderId="1" xfId="0" applyFill="1" applyBorder="1"/>
    <xf numFmtId="0" fontId="0" fillId="5" borderId="2" xfId="0" applyFill="1" applyBorder="1"/>
    <xf numFmtId="0" fontId="0" fillId="5" borderId="0" xfId="0" applyFill="1"/>
    <xf numFmtId="0" fontId="0" fillId="5" borderId="0" xfId="0" applyFill="1" applyBorder="1"/>
    <xf numFmtId="0" fontId="0" fillId="5" borderId="0" xfId="0" applyFont="1" applyFill="1" applyBorder="1"/>
    <xf numFmtId="49" fontId="0" fillId="5" borderId="1" xfId="0" applyNumberFormat="1" applyFont="1" applyFill="1" applyBorder="1"/>
    <xf numFmtId="0" fontId="0" fillId="6" borderId="0" xfId="0" applyFont="1" applyFill="1" applyBorder="1"/>
    <xf numFmtId="0" fontId="0" fillId="5" borderId="2" xfId="0" applyFont="1" applyFill="1" applyBorder="1"/>
    <xf numFmtId="0" fontId="0" fillId="5" borderId="2" xfId="0" applyNumberFormat="1" applyFill="1" applyBorder="1"/>
    <xf numFmtId="49" fontId="0" fillId="5" borderId="0" xfId="0" applyNumberFormat="1" applyFont="1" applyFill="1" applyBorder="1"/>
    <xf numFmtId="49" fontId="0" fillId="6" borderId="0" xfId="0" applyNumberFormat="1" applyFont="1" applyFill="1" applyBorder="1"/>
    <xf numFmtId="49" fontId="0" fillId="5" borderId="2" xfId="0" applyNumberFormat="1" applyFont="1" applyFill="1" applyBorder="1"/>
    <xf numFmtId="0" fontId="0" fillId="5" borderId="3" xfId="0" applyFont="1" applyFill="1" applyBorder="1"/>
    <xf numFmtId="0" fontId="0" fillId="0" borderId="0" xfId="0"/>
    <xf numFmtId="0" fontId="0" fillId="0" borderId="0" xfId="0"/>
    <xf numFmtId="1" fontId="1" fillId="2" borderId="0" xfId="0" applyNumberFormat="1" applyFont="1" applyFill="1"/>
    <xf numFmtId="0" fontId="1" fillId="0" borderId="0" xfId="0" applyFont="1"/>
    <xf numFmtId="49" fontId="0" fillId="7" borderId="0" xfId="0" applyNumberFormat="1" applyFill="1" applyAlignment="1">
      <alignment horizontal="left" vertical="top"/>
    </xf>
    <xf numFmtId="0" fontId="0" fillId="0" borderId="0" xfId="0" applyFont="1" applyFill="1" applyBorder="1" applyAlignment="1">
      <alignment horizontal="left" vertical="top"/>
    </xf>
    <xf numFmtId="0" fontId="2" fillId="0" borderId="0" xfId="0" applyFont="1" applyFill="1" applyBorder="1" applyAlignment="1">
      <alignment horizontal="left" vertical="top"/>
    </xf>
    <xf numFmtId="0" fontId="0" fillId="0" borderId="0" xfId="0" applyAlignment="1">
      <alignment horizontal="left" vertical="top"/>
    </xf>
    <xf numFmtId="0" fontId="0" fillId="0" borderId="0" xfId="0"/>
    <xf numFmtId="0" fontId="0" fillId="0" borderId="0" xfId="0" applyFill="1"/>
    <xf numFmtId="0" fontId="0" fillId="0" borderId="0" xfId="0" applyFont="1" applyFill="1"/>
    <xf numFmtId="0" fontId="0" fillId="0" borderId="0" xfId="0"/>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0" fillId="8" borderId="0" xfId="0" applyFill="1"/>
    <xf numFmtId="49" fontId="0" fillId="8" borderId="0" xfId="0" applyNumberFormat="1" applyFont="1" applyFill="1" applyBorder="1"/>
    <xf numFmtId="0" fontId="0" fillId="9" borderId="0" xfId="0" applyFont="1" applyFill="1" applyBorder="1"/>
    <xf numFmtId="0" fontId="0" fillId="8" borderId="2" xfId="0" applyFill="1" applyBorder="1"/>
    <xf numFmtId="49" fontId="0" fillId="9" borderId="0" xfId="0" applyNumberFormat="1" applyFont="1" applyFill="1" applyBorder="1"/>
    <xf numFmtId="0" fontId="0" fillId="8" borderId="0" xfId="0" applyFont="1" applyFill="1" applyBorder="1"/>
    <xf numFmtId="0" fontId="0" fillId="8" borderId="0" xfId="0" applyFill="1" applyBorder="1"/>
    <xf numFmtId="49" fontId="0" fillId="8" borderId="1" xfId="0" applyNumberFormat="1" applyFont="1" applyFill="1" applyBorder="1"/>
    <xf numFmtId="0" fontId="0" fillId="8" borderId="1" xfId="0" applyFill="1" applyBorder="1"/>
    <xf numFmtId="49" fontId="0" fillId="9" borderId="1" xfId="0" applyNumberFormat="1" applyFont="1" applyFill="1" applyBorder="1"/>
    <xf numFmtId="0" fontId="0" fillId="8" borderId="2" xfId="0" applyFont="1" applyFill="1" applyBorder="1"/>
    <xf numFmtId="0" fontId="0" fillId="9" borderId="2" xfId="0" applyFont="1" applyFill="1" applyBorder="1"/>
    <xf numFmtId="0" fontId="0" fillId="8" borderId="1" xfId="0" applyFont="1" applyFill="1" applyBorder="1"/>
    <xf numFmtId="0" fontId="0" fillId="10" borderId="0" xfId="0" applyFill="1"/>
    <xf numFmtId="49" fontId="0" fillId="10" borderId="0" xfId="0" applyNumberFormat="1" applyFont="1" applyFill="1" applyBorder="1"/>
    <xf numFmtId="0" fontId="0" fillId="11" borderId="0" xfId="0" applyFont="1" applyFill="1" applyBorder="1"/>
    <xf numFmtId="0" fontId="0" fillId="10" borderId="2" xfId="0" applyFill="1" applyBorder="1"/>
    <xf numFmtId="0" fontId="0" fillId="0" borderId="0" xfId="0"/>
    <xf numFmtId="49" fontId="0" fillId="0" borderId="0" xfId="0" applyNumberFormat="1"/>
    <xf numFmtId="1" fontId="0" fillId="0" borderId="0" xfId="0" applyNumberFormat="1"/>
    <xf numFmtId="0" fontId="0" fillId="0" borderId="0" xfId="0" applyNumberFormat="1"/>
    <xf numFmtId="0" fontId="0" fillId="0" borderId="0" xfId="0" applyNumberFormat="1" applyAlignment="1">
      <alignment wrapText="1"/>
    </xf>
    <xf numFmtId="49" fontId="0" fillId="12" borderId="2" xfId="0" applyNumberFormat="1" applyFont="1" applyFill="1" applyBorder="1"/>
    <xf numFmtId="0" fontId="0" fillId="13" borderId="0" xfId="0" applyFill="1"/>
    <xf numFmtId="49" fontId="3" fillId="14" borderId="0" xfId="0" applyNumberFormat="1" applyFont="1" applyFill="1"/>
    <xf numFmtId="0" fontId="3" fillId="14" borderId="0" xfId="0" applyFont="1" applyFill="1"/>
  </cellXfs>
  <cellStyles count="1">
    <cellStyle name="Normal" xfId="0" builtinId="0"/>
  </cellStyles>
  <dxfs count="11">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0"/>
        <name val="Calibri"/>
        <scheme val="minor"/>
      </font>
      <fill>
        <patternFill patternType="solid">
          <fgColor indexed="64"/>
          <bgColor rgb="FFFF0000"/>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top" textRotation="0" wrapText="0" indent="0" justifyLastLine="0" shrinkToFit="0" readingOrder="0"/>
    </dxf>
    <dxf>
      <numFmt numFmtId="30" formatCode="@"/>
    </dxf>
  </dxfs>
  <tableStyles count="0" defaultTableStyle="TableStyleMedium2" defaultPivotStyle="PivotStyleMedium9"/>
  <colors>
    <mruColors>
      <color rgb="FF33CC33"/>
      <color rgb="FF99FF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sheetData sheetId="1">
        <row r="1">
          <cell r="E1" t="str">
            <v>\</v>
          </cell>
          <cell r="O1" t="str">
            <v>Breaking Change (API)</v>
          </cell>
        </row>
        <row r="2">
          <cell r="E2" t="str">
            <v>\Android</v>
          </cell>
          <cell r="O2" t="str">
            <v>Breaking Change (Other)</v>
          </cell>
        </row>
        <row r="3">
          <cell r="E3" t="str">
            <v>\Android\Charts</v>
          </cell>
          <cell r="O3" t="str">
            <v>Breaking Change (Visual Appearance)</v>
          </cell>
        </row>
        <row r="4">
          <cell r="E4" t="str">
            <v>\Android\Charts\Data Chart</v>
          </cell>
          <cell r="O4" t="str">
            <v>Bug Fix</v>
          </cell>
        </row>
        <row r="5">
          <cell r="E5" t="str">
            <v>\Android\Charts\Pie Chart</v>
          </cell>
          <cell r="O5" t="str">
            <v>Improvement</v>
          </cell>
        </row>
        <row r="6">
          <cell r="E6" t="str">
            <v>\Android\Gauges</v>
          </cell>
          <cell r="O6" t="str">
            <v>Known Issue</v>
          </cell>
        </row>
        <row r="7">
          <cell r="E7" t="str">
            <v>\Android\Gauges\Radial Gauge</v>
          </cell>
          <cell r="O7" t="str">
            <v>New Functionality</v>
          </cell>
        </row>
        <row r="8">
          <cell r="E8" t="str">
            <v>\ASP.NET</v>
          </cell>
        </row>
        <row r="9">
          <cell r="E9" t="str">
            <v>\ASP.NET\Aikido</v>
          </cell>
        </row>
        <row r="10">
          <cell r="E10" t="str">
            <v>\ASP.NET\Aikido\Code Snippets</v>
          </cell>
        </row>
        <row r="11">
          <cell r="E11" t="str">
            <v>\ASP.NET\Aikido\DataGrid</v>
          </cell>
        </row>
        <row r="12">
          <cell r="E12" t="str">
            <v>\ASP.NET\Aikido\DataGrid\Activation</v>
          </cell>
        </row>
        <row r="13">
          <cell r="E13" t="str">
            <v>\ASP.NET\Aikido\DataGrid\Add Row</v>
          </cell>
        </row>
        <row r="14">
          <cell r="E14" t="str">
            <v>\ASP.NET\Aikido\DataGrid\Batch Updating</v>
          </cell>
        </row>
        <row r="15">
          <cell r="E15" t="str">
            <v>\ASP.NET\Aikido\DataGrid\BoundCheckbox Column</v>
          </cell>
        </row>
        <row r="16">
          <cell r="E16" t="str">
            <v>\ASP.NET\Aikido\DataGrid\ClientSideBinding</v>
          </cell>
        </row>
        <row r="17">
          <cell r="E17" t="str">
            <v>\ASP.NET\Aikido\DataGrid\Column Fixing</v>
          </cell>
        </row>
        <row r="18">
          <cell r="E18" t="str">
            <v>\ASP.NET\Aikido\DataGrid\Column Moving</v>
          </cell>
        </row>
        <row r="19">
          <cell r="E19" t="str">
            <v>\ASP.NET\Aikido\DataGrid\Column Resizing</v>
          </cell>
        </row>
        <row r="20">
          <cell r="E20" t="str">
            <v>\ASP.NET\Aikido\DataGrid\Column Summaries</v>
          </cell>
        </row>
        <row r="21">
          <cell r="E21" t="str">
            <v>\ASP.NET\Aikido\DataGrid\Delete Row</v>
          </cell>
        </row>
        <row r="22">
          <cell r="E22" t="str">
            <v>\ASP.NET\Aikido\DataGrid\Editing</v>
          </cell>
        </row>
        <row r="23">
          <cell r="E23" t="str">
            <v>\ASP.NET\Aikido\DataGrid\ExcelCopyPaste</v>
          </cell>
        </row>
        <row r="24">
          <cell r="E24" t="str">
            <v>\ASP.NET\Aikido\DataGrid\Filtering</v>
          </cell>
        </row>
        <row r="25">
          <cell r="E25" t="str">
            <v>\ASP.NET\Aikido\DataGrid\Multi-Column Footers</v>
          </cell>
        </row>
        <row r="26">
          <cell r="E26" t="str">
            <v>\ASP.NET\Aikido\DataGrid\Multi-Column Headers</v>
          </cell>
        </row>
        <row r="27">
          <cell r="E27" t="str">
            <v>\ASP.NET\Aikido\DataGrid\Paging</v>
          </cell>
        </row>
        <row r="28">
          <cell r="E28" t="str">
            <v>\ASP.NET\Aikido\DataGrid\Row Edit Template</v>
          </cell>
        </row>
        <row r="29">
          <cell r="E29" t="str">
            <v>\ASP.NET\Aikido\DataGrid\Row Editing</v>
          </cell>
        </row>
        <row r="30">
          <cell r="E30" t="str">
            <v>\ASP.NET\Aikido\DataGrid\Row Selectors</v>
          </cell>
        </row>
        <row r="31">
          <cell r="E31" t="str">
            <v>\ASP.NET\Aikido\DataGrid\Selection</v>
          </cell>
        </row>
        <row r="32">
          <cell r="E32" t="str">
            <v>\ASP.NET\Aikido\DataGrid\Sorting</v>
          </cell>
        </row>
        <row r="33">
          <cell r="E33" t="str">
            <v>\ASP.NET\Aikido\DataGrid\Templates</v>
          </cell>
        </row>
        <row r="34">
          <cell r="E34" t="str">
            <v>\ASP.NET\Aikido\DataGrid\Touch</v>
          </cell>
        </row>
        <row r="35">
          <cell r="E35" t="str">
            <v>\ASP.NET\Aikido\DataGrid\Unbound Column</v>
          </cell>
        </row>
        <row r="36">
          <cell r="E36" t="str">
            <v>\ASP.NET\Aikido\DataGrid\UnboundCheckbox Column</v>
          </cell>
        </row>
        <row r="37">
          <cell r="E37" t="str">
            <v>\ASP.NET\Aikido\DataGrid\Virtual Scrolling</v>
          </cell>
        </row>
        <row r="38">
          <cell r="E38" t="str">
            <v>\ASP.NET\Aikido\DataMenu</v>
          </cell>
        </row>
        <row r="39">
          <cell r="E39" t="str">
            <v>\ASP.NET\Aikido\DataMenu\Touch</v>
          </cell>
        </row>
        <row r="40">
          <cell r="E40" t="str">
            <v>\ASP.NET\Aikido\DataTree</v>
          </cell>
        </row>
        <row r="41">
          <cell r="E41" t="str">
            <v>\ASP.NET\Aikido\DataTree\Activation</v>
          </cell>
        </row>
        <row r="42">
          <cell r="E42" t="str">
            <v>\ASP.NET\Aikido\DataTree\Check Boxes</v>
          </cell>
        </row>
        <row r="43">
          <cell r="E43" t="str">
            <v>\ASP.NET\Aikido\DataTree\ClientSideBinding</v>
          </cell>
        </row>
        <row r="44">
          <cell r="E44" t="str">
            <v>\ASP.NET\Aikido\DataTree\Delete Node</v>
          </cell>
        </row>
        <row r="45">
          <cell r="E45" t="str">
            <v>\ASP.NET\Aikido\DataTree\Disabled Nodes</v>
          </cell>
        </row>
        <row r="46">
          <cell r="E46" t="str">
            <v>\ASP.NET\Aikido\DataTree\Drag and Drop</v>
          </cell>
        </row>
        <row r="47">
          <cell r="E47" t="str">
            <v>\ASP.NET\Aikido\DataTree\Editing</v>
          </cell>
        </row>
        <row r="48">
          <cell r="E48" t="str">
            <v>\ASP.NET\Aikido\DataTree\Hot Tracking</v>
          </cell>
        </row>
        <row r="49">
          <cell r="E49" t="str">
            <v>\ASP.NET\Aikido\DataTree\Load On Demand</v>
          </cell>
        </row>
        <row r="50">
          <cell r="E50" t="str">
            <v>\ASP.NET\Aikido\DataTree\Node Adding</v>
          </cell>
        </row>
        <row r="51">
          <cell r="E51" t="str">
            <v>\ASP.NET\Aikido\DataTree\Selection</v>
          </cell>
        </row>
        <row r="52">
          <cell r="E52" t="str">
            <v>\ASP.NET\Aikido\DataTree\Templates</v>
          </cell>
        </row>
        <row r="53">
          <cell r="E53" t="str">
            <v>\ASP.NET\Aikido\DataTree\Touch</v>
          </cell>
        </row>
        <row r="54">
          <cell r="E54" t="str">
            <v>\ASP.NET\Aikido\DataTree\Word Wrapping</v>
          </cell>
        </row>
        <row r="55">
          <cell r="E55" t="str">
            <v>\ASP.NET\Aikido\DialogWindow</v>
          </cell>
        </row>
        <row r="56">
          <cell r="E56" t="str">
            <v>\ASP.NET\Aikido\DomainDataSource</v>
          </cell>
        </row>
        <row r="57">
          <cell r="E57" t="str">
            <v>\ASP.NET\Aikido\DragAndDrop</v>
          </cell>
        </row>
        <row r="58">
          <cell r="E58" t="str">
            <v>\ASP.NET\Aikido\DropDown</v>
          </cell>
        </row>
        <row r="59">
          <cell r="E59" t="str">
            <v>\ASP.NET\Aikido\DropDown\ClientSideBinding</v>
          </cell>
        </row>
        <row r="60">
          <cell r="E60" t="str">
            <v>\ASP.NET\Aikido\DropDown Framework</v>
          </cell>
        </row>
        <row r="61">
          <cell r="E61" t="str">
            <v>\ASP.NET\Aikido\Editors</v>
          </cell>
        </row>
        <row r="62">
          <cell r="E62" t="str">
            <v>\ASP.NET\Aikido\Editors\CurrencyEditor</v>
          </cell>
        </row>
        <row r="63">
          <cell r="E63" t="str">
            <v>\ASP.NET\Aikido\Editors\DatePicker</v>
          </cell>
        </row>
        <row r="64">
          <cell r="E64" t="str">
            <v>\ASP.NET\Aikido\Editors\DateTimeEditor</v>
          </cell>
        </row>
        <row r="65">
          <cell r="E65" t="str">
            <v>\ASP.NET\Aikido\Editors\MaskEditor</v>
          </cell>
        </row>
        <row r="66">
          <cell r="E66" t="str">
            <v>\ASP.NET\Aikido\Editors\NumericEditor</v>
          </cell>
        </row>
        <row r="67">
          <cell r="E67" t="str">
            <v>\ASP.NET\Aikido\Editors\PercentEditor</v>
          </cell>
        </row>
        <row r="68">
          <cell r="E68" t="str">
            <v>\ASP.NET\Aikido\Editors\TextEditor</v>
          </cell>
        </row>
        <row r="69">
          <cell r="E69" t="str">
            <v>\ASP.NET\Aikido\Excel Exporter</v>
          </cell>
        </row>
        <row r="70">
          <cell r="E70" t="str">
            <v>\ASP.NET\Aikido\ExplorerBar</v>
          </cell>
        </row>
        <row r="71">
          <cell r="E71" t="str">
            <v>\ASP.NET\Aikido\Exporter Core</v>
          </cell>
        </row>
        <row r="72">
          <cell r="E72" t="str">
            <v>\ASP.NET\Aikido\FishEyeBar</v>
          </cell>
        </row>
        <row r="73">
          <cell r="E73" t="str">
            <v>\ASP.NET\Aikido\HierarchicalDataGrid</v>
          </cell>
        </row>
        <row r="74">
          <cell r="E74" t="str">
            <v>\ASP.NET\Aikido\HierarchicalDataGrid\Batch Updating</v>
          </cell>
        </row>
        <row r="75">
          <cell r="E75" t="str">
            <v>\ASP.NET\Aikido\HierarchicalDataGrid\ClientSideBinding</v>
          </cell>
        </row>
        <row r="76">
          <cell r="E76" t="str">
            <v>\ASP.NET\Aikido\HierarchicalDataGrid\Column Moving</v>
          </cell>
        </row>
        <row r="77">
          <cell r="E77" t="str">
            <v>\ASP.NET\Aikido\HierarchicalDataGrid\Column Resizing</v>
          </cell>
        </row>
        <row r="78">
          <cell r="E78" t="str">
            <v>\ASP.NET\Aikido\HierarchicalDataGrid\ExcelCopyPaste</v>
          </cell>
        </row>
        <row r="79">
          <cell r="E79" t="str">
            <v>\ASP.NET\Aikido\HierarchicalDataGrid\Filtering</v>
          </cell>
        </row>
        <row r="80">
          <cell r="E80" t="str">
            <v>\ASP.NET\Aikido\HierarchicalDataGrid\Multi-Column Footers</v>
          </cell>
        </row>
        <row r="81">
          <cell r="E81" t="str">
            <v>\ASP.NET\Aikido\HierarchicalDataGrid\Multi-Column Headers</v>
          </cell>
        </row>
        <row r="82">
          <cell r="E82" t="str">
            <v>\ASP.NET\Aikido\HierarchicalDataGrid\OutlookGroupBy</v>
          </cell>
        </row>
        <row r="83">
          <cell r="E83" t="str">
            <v>\ASP.NET\Aikido\HierarchicalDataGrid\Row Edit Template</v>
          </cell>
        </row>
        <row r="84">
          <cell r="E84" t="str">
            <v>\ASP.NET\Aikido\HierarchicalDataGrid\Row Editing</v>
          </cell>
        </row>
        <row r="85">
          <cell r="E85" t="str">
            <v>\ASP.NET\Aikido\HierarchicalDataGrid\RowSelectors</v>
          </cell>
        </row>
        <row r="86">
          <cell r="E86" t="str">
            <v>\ASP.NET\Aikido\HierarchicalDataGrid\Touch</v>
          </cell>
        </row>
        <row r="87">
          <cell r="E87" t="str">
            <v>\ASP.NET\Aikido\HierarchicalDataSource</v>
          </cell>
        </row>
        <row r="88">
          <cell r="E88" t="str">
            <v>\ASP.NET\Aikido\ImageViewer</v>
          </cell>
        </row>
        <row r="89">
          <cell r="E89" t="str">
            <v>\ASP.NET\Aikido\Localization</v>
          </cell>
        </row>
        <row r="90">
          <cell r="E90" t="str">
            <v>\ASP.NET\Aikido\MonthCalendar</v>
          </cell>
        </row>
        <row r="91">
          <cell r="E91" t="str">
            <v>\ASP.NET\Aikido\Panel</v>
          </cell>
        </row>
        <row r="92">
          <cell r="E92" t="str">
            <v>\ASP.NET\Aikido\PDF Exporter</v>
          </cell>
        </row>
        <row r="93">
          <cell r="E93" t="str">
            <v>\ASP.NET\Aikido\Persistence</v>
          </cell>
        </row>
        <row r="94">
          <cell r="E94" t="str">
            <v>\ASP.NET\Aikido\ProgressBar</v>
          </cell>
        </row>
        <row r="95">
          <cell r="E95" t="str">
            <v>\ASP.NET\Aikido\Slider</v>
          </cell>
        </row>
        <row r="96">
          <cell r="E96" t="str">
            <v>\ASP.NET\Aikido\Splitter</v>
          </cell>
        </row>
        <row r="97">
          <cell r="E97" t="str">
            <v>\ASP.NET\Aikido\Tab</v>
          </cell>
        </row>
        <row r="98">
          <cell r="E98" t="str">
            <v>\ASP.NET\Aikido\WebCaptcha</v>
          </cell>
        </row>
        <row r="99">
          <cell r="E99" t="str">
            <v>\ASP.NET\Aikido\WebRating</v>
          </cell>
        </row>
        <row r="100">
          <cell r="E100" t="str">
            <v>\ASP.NET\Aikido\WebScriptManager</v>
          </cell>
        </row>
        <row r="101">
          <cell r="E101" t="str">
            <v>\ASP.NET\Aikido\Word Exporter</v>
          </cell>
        </row>
        <row r="102">
          <cell r="E102" t="str">
            <v>\ASP.NET\Application Styling</v>
          </cell>
        </row>
        <row r="103">
          <cell r="E103" t="str">
            <v>\ASP.NET\Application Styling\AppStylist</v>
          </cell>
        </row>
        <row r="104">
          <cell r="E104" t="str">
            <v>\ASP.NET\Application Styling\Configuration Dialog</v>
          </cell>
        </row>
        <row r="105">
          <cell r="E105" t="str">
            <v>\ASP.NET\Automation</v>
          </cell>
        </row>
        <row r="106">
          <cell r="E106" t="str">
            <v>\ASP.NET\Builds</v>
          </cell>
        </row>
        <row r="107">
          <cell r="E107" t="str">
            <v>\ASP.NET\CalcManager</v>
          </cell>
        </row>
        <row r="108">
          <cell r="E108" t="str">
            <v>\ASP.NET\CDN</v>
          </cell>
        </row>
        <row r="109">
          <cell r="E109" t="str">
            <v>\ASP.NET\Chart</v>
          </cell>
        </row>
        <row r="110">
          <cell r="E110" t="str">
            <v>\ASP.NET\Combo</v>
          </cell>
        </row>
        <row r="111">
          <cell r="E111" t="str">
            <v>\ASP.NET\DataInput</v>
          </cell>
        </row>
        <row r="112">
          <cell r="E112" t="str">
            <v>\ASP.NET\DataInput\CurrencyEdit</v>
          </cell>
        </row>
        <row r="113">
          <cell r="E113" t="str">
            <v>\ASP.NET\DataInput\DateTimeEdit</v>
          </cell>
        </row>
        <row r="114">
          <cell r="E114" t="str">
            <v>\ASP.NET\DataInput\ImageButton</v>
          </cell>
        </row>
        <row r="115">
          <cell r="E115" t="str">
            <v>\ASP.NET\DataInput\MaskEdit</v>
          </cell>
        </row>
        <row r="116">
          <cell r="E116" t="str">
            <v>\ASP.NET\DataInput\NumericEdit</v>
          </cell>
        </row>
        <row r="117">
          <cell r="E117" t="str">
            <v>\ASP.NET\DataInput\PercentEdit</v>
          </cell>
        </row>
        <row r="118">
          <cell r="E118" t="str">
            <v>\ASP.NET\DataInput\TextEdit</v>
          </cell>
        </row>
        <row r="119">
          <cell r="E119" t="str">
            <v>\ASP.NET\FileUpload</v>
          </cell>
        </row>
        <row r="120">
          <cell r="E120" t="str">
            <v>\ASP.NET\Gauge</v>
          </cell>
        </row>
        <row r="121">
          <cell r="E121" t="str">
            <v>\ASP.NET\Grid</v>
          </cell>
        </row>
        <row r="122">
          <cell r="E122" t="str">
            <v>\ASP.NET\Grid\DocumentExporter</v>
          </cell>
        </row>
        <row r="123">
          <cell r="E123" t="str">
            <v>\ASP.NET\Grid\ExcelExporter</v>
          </cell>
        </row>
        <row r="124">
          <cell r="E124" t="str">
            <v>\ASP.NET\Helps</v>
          </cell>
        </row>
        <row r="125">
          <cell r="E125" t="str">
            <v>\ASP.NET\Helps\MSHelp</v>
          </cell>
        </row>
        <row r="126">
          <cell r="E126" t="str">
            <v>\ASP.NET\Helps\MSHelpViewer</v>
          </cell>
        </row>
        <row r="127">
          <cell r="E127" t="str">
            <v>\ASP.NET\HtmlEditor</v>
          </cell>
        </row>
        <row r="128">
          <cell r="E128" t="str">
            <v>\ASP.NET\ImageButton</v>
          </cell>
        </row>
        <row r="129">
          <cell r="E129" t="str">
            <v>\ASP.NET\Installers</v>
          </cell>
        </row>
        <row r="130">
          <cell r="E130" t="str">
            <v>\ASP.NET\List View</v>
          </cell>
        </row>
        <row r="131">
          <cell r="E131" t="str">
            <v>\ASP.NET\Listbar</v>
          </cell>
        </row>
        <row r="132">
          <cell r="E132" t="str">
            <v>\ASP.NET\Localization</v>
          </cell>
        </row>
        <row r="133">
          <cell r="E133" t="str">
            <v>\ASP.NET\Misc</v>
          </cell>
        </row>
        <row r="134">
          <cell r="E134" t="str">
            <v>\ASP.NET\Misc\AsyncRefreshPanel</v>
          </cell>
        </row>
        <row r="135">
          <cell r="E135" t="str">
            <v>\ASP.NET\Misc\GroupBox</v>
          </cell>
        </row>
        <row r="136">
          <cell r="E136" t="str">
            <v>\ASP.NET\Misc\PageStyler</v>
          </cell>
        </row>
        <row r="137">
          <cell r="E137" t="str">
            <v>\ASP.NET\Misc\Panel</v>
          </cell>
        </row>
        <row r="138">
          <cell r="E138" t="str">
            <v>\ASP.NET\NavBar</v>
          </cell>
        </row>
        <row r="139">
          <cell r="E139" t="str">
            <v>\ASP.NET\Navigator</v>
          </cell>
        </row>
        <row r="140">
          <cell r="E140" t="str">
            <v>\ASP.NET\Navigator\Menu</v>
          </cell>
        </row>
        <row r="141">
          <cell r="E141" t="str">
            <v>\ASP.NET\Navigator\Tree</v>
          </cell>
        </row>
        <row r="142">
          <cell r="E142" t="str">
            <v>\ASP.NET\NewsRotator</v>
          </cell>
        </row>
        <row r="143">
          <cell r="E143" t="str">
            <v>\ASP.NET\Private Build</v>
          </cell>
        </row>
        <row r="144">
          <cell r="E144" t="str">
            <v>\ASP.NET\Project Templates</v>
          </cell>
        </row>
        <row r="145">
          <cell r="E145" t="str">
            <v>\ASP.NET\Releases</v>
          </cell>
        </row>
        <row r="146">
          <cell r="E146" t="str">
            <v>\ASP.NET\Releases\Grinders</v>
          </cell>
        </row>
        <row r="147">
          <cell r="E147" t="str">
            <v>\ASP.NET\Releases\Justice</v>
          </cell>
        </row>
        <row r="148">
          <cell r="E148" t="str">
            <v>\ASP.NET\Releases\PwnJS</v>
          </cell>
        </row>
        <row r="149">
          <cell r="E149" t="str">
            <v>\ASP.NET\Releases\Solar</v>
          </cell>
        </row>
        <row r="150">
          <cell r="E150" t="str">
            <v>\ASP.NET\ResizingExtender</v>
          </cell>
        </row>
        <row r="151">
          <cell r="E151" t="str">
            <v>\ASP.NET\Samples</v>
          </cell>
        </row>
        <row r="152">
          <cell r="E152" t="str">
            <v>\ASP.NET\Samples\Feature Browser</v>
          </cell>
        </row>
        <row r="153">
          <cell r="E153" t="str">
            <v>\ASP.NET\Samples\Showcase</v>
          </cell>
        </row>
        <row r="154">
          <cell r="E154" t="str">
            <v>\ASP.NET\Schedule</v>
          </cell>
        </row>
        <row r="155">
          <cell r="E155" t="str">
            <v>\ASP.NET\Schedule\CalendarView</v>
          </cell>
        </row>
        <row r="156">
          <cell r="E156" t="str">
            <v>\ASP.NET\Schedule\DataProvider</v>
          </cell>
        </row>
        <row r="157">
          <cell r="E157" t="str">
            <v>\ASP.NET\Schedule\DataProvider\Generic</v>
          </cell>
        </row>
        <row r="158">
          <cell r="E158" t="str">
            <v>\ASP.NET\Schedule\DataProvider\OleDb</v>
          </cell>
        </row>
        <row r="159">
          <cell r="E159" t="str">
            <v>\ASP.NET\Schedule\DataProvider\SqlClient</v>
          </cell>
        </row>
        <row r="160">
          <cell r="E160" t="str">
            <v>\ASP.NET\Schedule\DateChooser</v>
          </cell>
        </row>
        <row r="161">
          <cell r="E161" t="str">
            <v>\ASP.NET\Schedule\DateChooser\Calendar</v>
          </cell>
        </row>
        <row r="162">
          <cell r="E162" t="str">
            <v>\ASP.NET\Schedule\DayView</v>
          </cell>
        </row>
        <row r="163">
          <cell r="E163" t="str">
            <v>\ASP.NET\Schedule\MonthView</v>
          </cell>
        </row>
        <row r="164">
          <cell r="E164" t="str">
            <v>\ASP.NET\Schedule\ScheduleInfo</v>
          </cell>
        </row>
        <row r="165">
          <cell r="E165" t="str">
            <v>\ASP.NET\Schedule\WeekView</v>
          </cell>
        </row>
        <row r="166">
          <cell r="E166" t="str">
            <v>\ASP.NET\Service Releases</v>
          </cell>
        </row>
        <row r="167">
          <cell r="E167" t="str">
            <v>\ASP.NET\SpellChecker</v>
          </cell>
        </row>
        <row r="168">
          <cell r="E168" t="str">
            <v>\ASP.NET\SpellChecker\Dialog</v>
          </cell>
        </row>
        <row r="169">
          <cell r="E169" t="str">
            <v>\ASP.NET\Styling</v>
          </cell>
        </row>
        <row r="170">
          <cell r="E170" t="str">
            <v>\ASP.NET\Tab</v>
          </cell>
        </row>
        <row r="171">
          <cell r="E171" t="str">
            <v>\ASP.NET\Toolbar</v>
          </cell>
        </row>
        <row r="172">
          <cell r="E172" t="str">
            <v>\ASP.NET\VideoPlayer</v>
          </cell>
        </row>
        <row r="173">
          <cell r="E173" t="str">
            <v>\ASP.NET\VS IntelliSense</v>
          </cell>
        </row>
        <row r="174">
          <cell r="E174" t="str">
            <v>\Common</v>
          </cell>
        </row>
        <row r="175">
          <cell r="E175" t="str">
            <v>\Common\Builds</v>
          </cell>
        </row>
        <row r="176">
          <cell r="E176" t="str">
            <v>\Common\Charts</v>
          </cell>
        </row>
        <row r="177">
          <cell r="E177" t="str">
            <v>\Common\Charts\DataChart</v>
          </cell>
        </row>
        <row r="178">
          <cell r="E178" t="str">
            <v>\Common\Documents</v>
          </cell>
        </row>
        <row r="179">
          <cell r="E179" t="str">
            <v>\Common\Excel</v>
          </cell>
        </row>
        <row r="180">
          <cell r="E180" t="str">
            <v>\Common\Gauges</v>
          </cell>
        </row>
        <row r="181">
          <cell r="E181" t="str">
            <v>\Common\Grids</v>
          </cell>
        </row>
        <row r="182">
          <cell r="E182" t="str">
            <v>\Common\Grids\DataGrid</v>
          </cell>
        </row>
        <row r="183">
          <cell r="E183" t="str">
            <v>\Common\Help</v>
          </cell>
        </row>
        <row r="184">
          <cell r="E184" t="str">
            <v>\Common\Improvement</v>
          </cell>
        </row>
        <row r="185">
          <cell r="E185" t="str">
            <v>\Common\Innovation</v>
          </cell>
        </row>
        <row r="186">
          <cell r="E186" t="str">
            <v>\Common\Installers Automation Framework</v>
          </cell>
        </row>
        <row r="187">
          <cell r="E187" t="str">
            <v>\Common\Installs</v>
          </cell>
        </row>
        <row r="188">
          <cell r="E188" t="str">
            <v>\Common\Localization</v>
          </cell>
        </row>
        <row r="189">
          <cell r="E189" t="str">
            <v>\Common\Math</v>
          </cell>
        </row>
        <row r="190">
          <cell r="E190" t="str">
            <v>\Common\Metrics</v>
          </cell>
        </row>
        <row r="191">
          <cell r="E191" t="str">
            <v>\Common\Metrics\CustomerDashboard</v>
          </cell>
        </row>
        <row r="192">
          <cell r="E192" t="str">
            <v>\Common\Metrics\Database</v>
          </cell>
        </row>
        <row r="193">
          <cell r="E193" t="str">
            <v>\Common\Metrics\InternalDashboard</v>
          </cell>
        </row>
        <row r="194">
          <cell r="E194" t="str">
            <v>\Common\Metrics\Transformers</v>
          </cell>
        </row>
        <row r="195">
          <cell r="E195" t="str">
            <v>\Common\Metrics\Transformers\Cucumber</v>
          </cell>
        </row>
        <row r="196">
          <cell r="E196" t="str">
            <v>\Common\Metrics\Transformers\dotNetCoverage</v>
          </cell>
        </row>
        <row r="197">
          <cell r="E197" t="str">
            <v>\Common\Metrics\Transformers\FxCop</v>
          </cell>
        </row>
        <row r="198">
          <cell r="E198" t="str">
            <v>\Common\Metrics\Transformers\Istanbul</v>
          </cell>
        </row>
        <row r="199">
          <cell r="E199" t="str">
            <v>\Common\Metrics\Transformers\JSHint</v>
          </cell>
        </row>
        <row r="200">
          <cell r="E200" t="str">
            <v>\Common\Metrics\Transformers\JUnit</v>
          </cell>
        </row>
        <row r="201">
          <cell r="E201" t="str">
            <v>\Common\Metrics\Transformers\QUnit</v>
          </cell>
        </row>
        <row r="202">
          <cell r="E202" t="str">
            <v>\Common\Metrics\Transformers\RFT</v>
          </cell>
        </row>
        <row r="203">
          <cell r="E203" t="str">
            <v>\Common\Metrics\Transformers\StyleCop</v>
          </cell>
        </row>
        <row r="204">
          <cell r="E204" t="str">
            <v>\Common\Metrics\Transformers\TRX</v>
          </cell>
        </row>
        <row r="205">
          <cell r="E205" t="str">
            <v>\Common\Metrics\WebAPI</v>
          </cell>
        </row>
        <row r="206">
          <cell r="E206" t="str">
            <v>\Common\Olap</v>
          </cell>
        </row>
        <row r="207">
          <cell r="E207" t="str">
            <v>\Common\PDF</v>
          </cell>
        </row>
        <row r="208">
          <cell r="E208" t="str">
            <v>\Common\SyntaxParsing</v>
          </cell>
        </row>
        <row r="209">
          <cell r="E209" t="str">
            <v>\Common\TFS Extensions</v>
          </cell>
        </row>
        <row r="210">
          <cell r="E210" t="str">
            <v>\Common\Tools</v>
          </cell>
        </row>
        <row r="211">
          <cell r="E211" t="str">
            <v>\Common\Tools\Project Upgrade Add-In</v>
          </cell>
        </row>
        <row r="212">
          <cell r="E212" t="str">
            <v>\Common\Tools\Project Upgrade Utility</v>
          </cell>
        </row>
        <row r="213">
          <cell r="E213" t="str">
            <v>\Common\Tools\Toolbox Utility</v>
          </cell>
        </row>
        <row r="214">
          <cell r="E214" t="str">
            <v>\Common\Tools\Version Utility</v>
          </cell>
        </row>
        <row r="215">
          <cell r="E215" t="str">
            <v>\Common\Tools\Version Utility\Add-In</v>
          </cell>
        </row>
        <row r="216">
          <cell r="E216" t="str">
            <v>\Common\Tools\Version Utility\Command Line</v>
          </cell>
        </row>
        <row r="217">
          <cell r="E217" t="str">
            <v>\Common\Tools\Version Utility\Installs</v>
          </cell>
        </row>
        <row r="218">
          <cell r="E218" t="str">
            <v>\Common\Tools\Version Utility\UI</v>
          </cell>
        </row>
        <row r="219">
          <cell r="E219" t="str">
            <v>\Common\Tools\VS Add-in</v>
          </cell>
        </row>
        <row r="220">
          <cell r="E220" t="str">
            <v>\Common\Translator</v>
          </cell>
        </row>
        <row r="221">
          <cell r="E221" t="str">
            <v>\Common\Word</v>
          </cell>
        </row>
        <row r="222">
          <cell r="E222" t="str">
            <v>\Common\Wrapper</v>
          </cell>
        </row>
        <row r="223">
          <cell r="E223" t="str">
            <v>\Design Guidance</v>
          </cell>
        </row>
        <row r="224">
          <cell r="E224" t="str">
            <v>\Engineering Services</v>
          </cell>
        </row>
        <row r="225">
          <cell r="E225" t="str">
            <v>\Engineering Services\Aikido</v>
          </cell>
        </row>
        <row r="226">
          <cell r="E226" t="str">
            <v>\Engineering Services\Aikido\Automation</v>
          </cell>
        </row>
        <row r="227">
          <cell r="E227" t="str">
            <v>\Engineering Services\Aikido\Builds</v>
          </cell>
        </row>
        <row r="228">
          <cell r="E228" t="str">
            <v>\Engineering Services\Aikido\Installers</v>
          </cell>
        </row>
        <row r="229">
          <cell r="E229" t="str">
            <v>\Engineering Services\Automation</v>
          </cell>
        </row>
        <row r="230">
          <cell r="E230" t="str">
            <v>\Engineering Services\IG Tools</v>
          </cell>
        </row>
        <row r="231">
          <cell r="E231" t="str">
            <v>\Engineering Services\IG Tools\TemplateGallery</v>
          </cell>
        </row>
        <row r="232">
          <cell r="E232" t="str">
            <v>\Engineering Services\IG Tools\TestArea12</v>
          </cell>
        </row>
        <row r="233">
          <cell r="E233" t="str">
            <v>\Engineering Services\IG Tools\Version Utility</v>
          </cell>
        </row>
        <row r="234">
          <cell r="E234" t="str">
            <v>\Engineering Services\IG Tools\VS Add-In</v>
          </cell>
        </row>
        <row r="235">
          <cell r="E235" t="str">
            <v>\Engineering Services\Ignite UI</v>
          </cell>
        </row>
        <row r="236">
          <cell r="E236" t="str">
            <v>\Engineering Services\Ignite UI\Automation</v>
          </cell>
        </row>
        <row r="237">
          <cell r="E237" t="str">
            <v>\Engineering Services\Ignite UI\Builds</v>
          </cell>
        </row>
        <row r="238">
          <cell r="E238" t="str">
            <v>\Engineering Services\Ignite UI\Installers</v>
          </cell>
        </row>
        <row r="239">
          <cell r="E239" t="str">
            <v>\Engineering Services\LightSwitch</v>
          </cell>
        </row>
        <row r="240">
          <cell r="E240" t="str">
            <v>\Engineering Services\LightSwitch\Builds</v>
          </cell>
        </row>
        <row r="241">
          <cell r="E241" t="str">
            <v>\Engineering Services\LightSwitch\Installers</v>
          </cell>
        </row>
        <row r="242">
          <cell r="E242" t="str">
            <v>\Engineering Services\Reporting</v>
          </cell>
        </row>
        <row r="243">
          <cell r="E243" t="str">
            <v>\Engineering Services\Reporting\Automation</v>
          </cell>
        </row>
        <row r="244">
          <cell r="E244" t="str">
            <v>\Engineering Services\Reporting\Builds</v>
          </cell>
        </row>
        <row r="245">
          <cell r="E245" t="str">
            <v>\Engineering Services\Reporting\Installers</v>
          </cell>
        </row>
        <row r="246">
          <cell r="E246" t="str">
            <v>\Engineering Services\ReportPlus</v>
          </cell>
        </row>
        <row r="247">
          <cell r="E247" t="str">
            <v>\Engineering Services\ReportPlus\WebViewer</v>
          </cell>
        </row>
        <row r="248">
          <cell r="E248" t="str">
            <v>\Engineering Services\TFS</v>
          </cell>
        </row>
        <row r="249">
          <cell r="E249" t="str">
            <v>\Engineering Services\TFS\Administration</v>
          </cell>
        </row>
        <row r="250">
          <cell r="E250" t="str">
            <v>\Engineering Services\TFS\Improvement</v>
          </cell>
        </row>
        <row r="251">
          <cell r="E251" t="str">
            <v>\Engineering Services\TFS\Process</v>
          </cell>
        </row>
        <row r="252">
          <cell r="E252" t="str">
            <v>\Engineering Services\TFS\Process\Work Items</v>
          </cell>
        </row>
        <row r="253">
          <cell r="E253" t="str">
            <v>\Engineering Services\TFS\Process\Workflow</v>
          </cell>
        </row>
        <row r="254">
          <cell r="E254" t="str">
            <v>\Engineering Services\TFS\Reports</v>
          </cell>
        </row>
        <row r="255">
          <cell r="E255" t="str">
            <v>\Engineering Services\WebTeam</v>
          </cell>
        </row>
        <row r="256">
          <cell r="E256" t="str">
            <v>\Engineering Services\WebTeam\Builds</v>
          </cell>
        </row>
        <row r="257">
          <cell r="E257" t="str">
            <v>\Engineering Services\Windows Froms</v>
          </cell>
        </row>
        <row r="258">
          <cell r="E258" t="str">
            <v>\Engineering Services\Windows Froms\Automation</v>
          </cell>
        </row>
        <row r="259">
          <cell r="E259" t="str">
            <v>\Engineering Services\Windows Froms\Builds</v>
          </cell>
        </row>
        <row r="260">
          <cell r="E260" t="str">
            <v>\Engineering Services\Windows Froms\Installers</v>
          </cell>
        </row>
        <row r="261">
          <cell r="E261" t="str">
            <v>\Engineering Services\Windows Phone</v>
          </cell>
        </row>
        <row r="262">
          <cell r="E262" t="str">
            <v>\Engineering Services\Windows UI</v>
          </cell>
        </row>
        <row r="263">
          <cell r="E263" t="str">
            <v>\Engineering Services\Windows UI\WinJS</v>
          </cell>
        </row>
        <row r="264">
          <cell r="E264" t="str">
            <v>\Engineering Services\Windows UI\WinJS\Automation</v>
          </cell>
        </row>
        <row r="265">
          <cell r="E265" t="str">
            <v>\Engineering Services\Windows UI\WinJS\Builds</v>
          </cell>
        </row>
        <row r="266">
          <cell r="E266" t="str">
            <v>\Engineering Services\Windows UI\WinJS\Installers</v>
          </cell>
        </row>
        <row r="267">
          <cell r="E267" t="str">
            <v>\Engineering Services\Windows UI\WinRT</v>
          </cell>
        </row>
        <row r="268">
          <cell r="E268" t="str">
            <v>\Engineering Services\Windows UI\WinRT\Automation</v>
          </cell>
        </row>
        <row r="269">
          <cell r="E269" t="str">
            <v>\Engineering Services\Windows UI\WinRT\Builds</v>
          </cell>
        </row>
        <row r="270">
          <cell r="E270" t="str">
            <v>\Engineering Services\Windows UI\WinRT\Installers</v>
          </cell>
        </row>
        <row r="271">
          <cell r="E271" t="str">
            <v>\Engineering Services\Wrapper</v>
          </cell>
        </row>
        <row r="272">
          <cell r="E272" t="str">
            <v>\Engineering Services\XAML</v>
          </cell>
        </row>
        <row r="273">
          <cell r="E273" t="str">
            <v>\Engineering Services\XAML\Silverlight</v>
          </cell>
        </row>
        <row r="274">
          <cell r="E274" t="str">
            <v>\Engineering Services\XAML\Silverlight\Automation</v>
          </cell>
        </row>
        <row r="275">
          <cell r="E275" t="str">
            <v>\Engineering Services\XAML\Silverlight\Builds</v>
          </cell>
        </row>
        <row r="276">
          <cell r="E276" t="str">
            <v>\Engineering Services\XAML\Silverlight\Installers</v>
          </cell>
        </row>
        <row r="277">
          <cell r="E277" t="str">
            <v>\Engineering Services\XAML\WPF</v>
          </cell>
        </row>
        <row r="278">
          <cell r="E278" t="str">
            <v>\Engineering Services\XAML\WPF\Automation</v>
          </cell>
        </row>
        <row r="279">
          <cell r="E279" t="str">
            <v>\Engineering Services\XAML\WPF\Builds</v>
          </cell>
        </row>
        <row r="280">
          <cell r="E280" t="str">
            <v>\Engineering Services\XAML\WPF\Installers</v>
          </cell>
        </row>
        <row r="281">
          <cell r="E281" t="str">
            <v>\Icons</v>
          </cell>
        </row>
        <row r="282">
          <cell r="E282" t="str">
            <v>\Icons\Business and Finance</v>
          </cell>
        </row>
        <row r="283">
          <cell r="E283" t="str">
            <v>\Icons\Documentation</v>
          </cell>
        </row>
        <row r="284">
          <cell r="E284" t="str">
            <v>\Icons\Education</v>
          </cell>
        </row>
        <row r="285">
          <cell r="E285" t="str">
            <v>\Icons\Healthcare</v>
          </cell>
        </row>
        <row r="286">
          <cell r="E286" t="str">
            <v>\Icons\Icons Browser</v>
          </cell>
        </row>
        <row r="287">
          <cell r="E287" t="str">
            <v>\Icons\Icons Editor</v>
          </cell>
        </row>
        <row r="288">
          <cell r="E288" t="str">
            <v>\Icons\Legal</v>
          </cell>
        </row>
        <row r="289">
          <cell r="E289" t="str">
            <v>\Icons\Manufacturing</v>
          </cell>
        </row>
        <row r="290">
          <cell r="E290" t="str">
            <v>\Icons\Office Basics</v>
          </cell>
        </row>
        <row r="291">
          <cell r="E291" t="str">
            <v>\Icons\Software and Computing</v>
          </cell>
        </row>
        <row r="292">
          <cell r="E292" t="str">
            <v>\Icons\Web and Commerce</v>
          </cell>
        </row>
        <row r="293">
          <cell r="E293" t="str">
            <v>\jQuery</v>
          </cell>
        </row>
        <row r="294">
          <cell r="E294" t="str">
            <v>\jQuery\AngularJS</v>
          </cell>
        </row>
        <row r="295">
          <cell r="E295" t="str">
            <v>\jQuery\AngularJS\Directives</v>
          </cell>
        </row>
        <row r="296">
          <cell r="E296" t="str">
            <v>\jQuery\AngularJS\Two-way data binding</v>
          </cell>
        </row>
        <row r="297">
          <cell r="E297" t="str">
            <v>\jQuery\Automation</v>
          </cell>
        </row>
        <row r="298">
          <cell r="E298" t="str">
            <v>\jQuery\Builds</v>
          </cell>
        </row>
        <row r="299">
          <cell r="E299" t="str">
            <v>\jQuery\Configurator</v>
          </cell>
        </row>
        <row r="300">
          <cell r="E300" t="str">
            <v>\jQuery\Helps</v>
          </cell>
        </row>
        <row r="301">
          <cell r="E301" t="str">
            <v>\jQuery\IgniteUI Website</v>
          </cell>
        </row>
        <row r="302">
          <cell r="E302" t="str">
            <v>\jQuery\Installers</v>
          </cell>
        </row>
        <row r="303">
          <cell r="E303" t="str">
            <v>\jQuery\JavaScript</v>
          </cell>
        </row>
        <row r="304">
          <cell r="E304" t="str">
            <v>\jQuery\JavaScript\Excel Engine</v>
          </cell>
        </row>
        <row r="305">
          <cell r="E305" t="str">
            <v>\jQuery\JavaScript\igAccordion</v>
          </cell>
        </row>
        <row r="306">
          <cell r="E306" t="str">
            <v>\jQuery\JavaScript\igBarcode</v>
          </cell>
        </row>
        <row r="307">
          <cell r="E307" t="str">
            <v>\jQuery\JavaScript\igBulletGraph</v>
          </cell>
        </row>
        <row r="308">
          <cell r="E308" t="str">
            <v>\jQuery\JavaScript\igCategoryChart</v>
          </cell>
        </row>
        <row r="309">
          <cell r="E309" t="str">
            <v>\jQuery\JavaScript\igColorPicker</v>
          </cell>
        </row>
        <row r="310">
          <cell r="E310" t="str">
            <v>\jQuery\JavaScript\igColorPickerSplitButton</v>
          </cell>
        </row>
        <row r="311">
          <cell r="E311" t="str">
            <v>\jQuery\JavaScript\igCombo</v>
          </cell>
        </row>
        <row r="312">
          <cell r="E312" t="str">
            <v>\jQuery\JavaScript\igDataChart</v>
          </cell>
        </row>
        <row r="313">
          <cell r="E313" t="str">
            <v>\jQuery\JavaScript\igDataSource</v>
          </cell>
        </row>
        <row r="314">
          <cell r="E314" t="str">
            <v>\jQuery\JavaScript\igDialogWindow</v>
          </cell>
        </row>
        <row r="315">
          <cell r="E315" t="str">
            <v>\jQuery\JavaScript\igDoughnutChart</v>
          </cell>
        </row>
        <row r="316">
          <cell r="E316" t="str">
            <v>\jQuery\JavaScript\igEditor</v>
          </cell>
        </row>
        <row r="317">
          <cell r="E317" t="str">
            <v>\jQuery\JavaScript\igEditor\igCheckboxEditor</v>
          </cell>
        </row>
        <row r="318">
          <cell r="E318" t="str">
            <v>\jQuery\JavaScript\igEditor\igCurrencyEditor</v>
          </cell>
        </row>
        <row r="319">
          <cell r="E319" t="str">
            <v>\jQuery\JavaScript\igEditor\igDateEditor</v>
          </cell>
        </row>
        <row r="320">
          <cell r="E320" t="str">
            <v>\jQuery\JavaScript\igEditor\igDatePicker</v>
          </cell>
        </row>
        <row r="321">
          <cell r="E321" t="str">
            <v>\jQuery\JavaScript\igEditor\igMaskEditor</v>
          </cell>
        </row>
        <row r="322">
          <cell r="E322" t="str">
            <v>\jQuery\JavaScript\igEditor\igNumericEditor</v>
          </cell>
        </row>
        <row r="323">
          <cell r="E323" t="str">
            <v>\jQuery\JavaScript\igEditor\igPercentEditor</v>
          </cell>
        </row>
        <row r="324">
          <cell r="E324" t="str">
            <v>\jQuery\JavaScript\igEditor\igTextEditor</v>
          </cell>
        </row>
        <row r="325">
          <cell r="E325" t="str">
            <v>\jQuery\JavaScript\igFileUpload</v>
          </cell>
        </row>
        <row r="326">
          <cell r="E326" t="str">
            <v>\jQuery\JavaScript\igFunnelChart</v>
          </cell>
        </row>
        <row r="327">
          <cell r="E327" t="str">
            <v>\jQuery\JavaScript\igGrid</v>
          </cell>
        </row>
        <row r="328">
          <cell r="E328" t="str">
            <v>\jQuery\JavaScript\igGrid\AppendRowsOnDemand</v>
          </cell>
        </row>
        <row r="329">
          <cell r="E329" t="str">
            <v>\jQuery\JavaScript\igGrid\Bind DataSet DataTable</v>
          </cell>
        </row>
        <row r="330">
          <cell r="E330" t="str">
            <v>\jQuery\JavaScript\igGrid\CellMerging</v>
          </cell>
        </row>
        <row r="331">
          <cell r="E331" t="str">
            <v>\jQuery\JavaScript\igGrid\Checkbox Column</v>
          </cell>
        </row>
        <row r="332">
          <cell r="E332" t="str">
            <v>\jQuery\JavaScript\igGrid\ColumnFixing</v>
          </cell>
        </row>
        <row r="333">
          <cell r="E333" t="str">
            <v>\jQuery\JavaScript\igGrid\ColumnHiding</v>
          </cell>
        </row>
        <row r="334">
          <cell r="E334" t="str">
            <v>\jQuery\JavaScript\igGrid\ColumnMoving</v>
          </cell>
        </row>
        <row r="335">
          <cell r="E335" t="str">
            <v>\jQuery\JavaScript\igGrid\ColumnResizing</v>
          </cell>
        </row>
        <row r="336">
          <cell r="E336" t="str">
            <v>\jQuery\JavaScript\igGrid\FeatureChooser</v>
          </cell>
        </row>
        <row r="337">
          <cell r="E337" t="str">
            <v>\jQuery\JavaScript\igGrid\Filtering</v>
          </cell>
        </row>
        <row r="338">
          <cell r="E338" t="str">
            <v>\jQuery\JavaScript\igGrid\GroupBy</v>
          </cell>
        </row>
        <row r="339">
          <cell r="E339" t="str">
            <v>\jQuery\JavaScript\igGrid\igGridExcelExporter</v>
          </cell>
        </row>
        <row r="340">
          <cell r="E340" t="str">
            <v>\jQuery\JavaScript\igGrid\jsRender</v>
          </cell>
        </row>
        <row r="341">
          <cell r="E341" t="str">
            <v>\jQuery\JavaScript\igGrid\Knockout</v>
          </cell>
        </row>
        <row r="342">
          <cell r="E342" t="str">
            <v>\jQuery\JavaScript\igGrid\Multicolumn Headers</v>
          </cell>
        </row>
        <row r="343">
          <cell r="E343" t="str">
            <v>\jQuery\JavaScript\igGrid\Multi-Row Layout</v>
          </cell>
        </row>
        <row r="344">
          <cell r="E344" t="str">
            <v>\jQuery\JavaScript\igGrid\Paging</v>
          </cell>
        </row>
        <row r="345">
          <cell r="E345" t="str">
            <v>\jQuery\JavaScript\igGrid\Responsive</v>
          </cell>
        </row>
        <row r="346">
          <cell r="E346" t="str">
            <v>\jQuery\JavaScript\igGrid\Row Edit Dialog</v>
          </cell>
        </row>
        <row r="347">
          <cell r="E347" t="str">
            <v>\jQuery\JavaScript\igGrid\RowSelectors</v>
          </cell>
        </row>
        <row r="348">
          <cell r="E348" t="str">
            <v>\jQuery\JavaScript\igGrid\Selection</v>
          </cell>
        </row>
        <row r="349">
          <cell r="E349" t="str">
            <v>\jQuery\JavaScript\igGrid\Sorting</v>
          </cell>
        </row>
        <row r="350">
          <cell r="E350" t="str">
            <v>\jQuery\JavaScript\igGrid\Summaries</v>
          </cell>
        </row>
        <row r="351">
          <cell r="E351" t="str">
            <v>\jQuery\JavaScript\igGrid\Tooltips</v>
          </cell>
        </row>
        <row r="352">
          <cell r="E352" t="str">
            <v>\jQuery\JavaScript\igGrid\Unbound Column</v>
          </cell>
        </row>
        <row r="353">
          <cell r="E353" t="str">
            <v>\jQuery\JavaScript\igGrid\Updating</v>
          </cell>
        </row>
        <row r="354">
          <cell r="E354" t="str">
            <v>\jQuery\JavaScript\igGrid\Virtualization</v>
          </cell>
        </row>
        <row r="355">
          <cell r="E355" t="str">
            <v>\jQuery\JavaScript\igGrid\WebApi Rest</v>
          </cell>
        </row>
        <row r="356">
          <cell r="E356" t="str">
            <v>\jQuery\JavaScript\igHierarchicalDataSource</v>
          </cell>
        </row>
        <row r="357">
          <cell r="E357" t="str">
            <v>\jQuery\JavaScript\igHierarchicalGrid</v>
          </cell>
        </row>
        <row r="358">
          <cell r="E358" t="str">
            <v>\jQuery\JavaScript\igHierarchicalGrid\CellMerging</v>
          </cell>
        </row>
        <row r="359">
          <cell r="E359" t="str">
            <v>\jQuery\JavaScript\igHierarchicalGrid\Checkbox Column</v>
          </cell>
        </row>
        <row r="360">
          <cell r="E360" t="str">
            <v>\jQuery\JavaScript\igHierarchicalGrid\ColumnFixing</v>
          </cell>
        </row>
        <row r="361">
          <cell r="E361" t="str">
            <v>\jQuery\JavaScript\igHierarchicalGrid\ColumnHiding</v>
          </cell>
        </row>
        <row r="362">
          <cell r="E362" t="str">
            <v>\jQuery\JavaScript\igHierarchicalGrid\ColumnMoving</v>
          </cell>
        </row>
        <row r="363">
          <cell r="E363" t="str">
            <v>\jQuery\JavaScript\igHierarchicalGrid\ColumnResizing</v>
          </cell>
        </row>
        <row r="364">
          <cell r="E364" t="str">
            <v>\jQuery\JavaScript\igHierarchicalGrid\FeatureChooser</v>
          </cell>
        </row>
        <row r="365">
          <cell r="E365" t="str">
            <v>\jQuery\JavaScript\igHierarchicalGrid\Filtering</v>
          </cell>
        </row>
        <row r="366">
          <cell r="E366" t="str">
            <v>\jQuery\JavaScript\igHierarchicalGrid\GroupBy</v>
          </cell>
        </row>
        <row r="367">
          <cell r="E367" t="str">
            <v>\jQuery\JavaScript\igHierarchicalGrid\Knockout</v>
          </cell>
        </row>
        <row r="368">
          <cell r="E368" t="str">
            <v>\jQuery\JavaScript\igHierarchicalGrid\LoadOnDemand</v>
          </cell>
        </row>
        <row r="369">
          <cell r="E369" t="str">
            <v>\jQuery\JavaScript\igHierarchicalGrid\Multicolumn Headers</v>
          </cell>
        </row>
        <row r="370">
          <cell r="E370" t="str">
            <v>\jQuery\JavaScript\igHierarchicalGrid\Paging</v>
          </cell>
        </row>
        <row r="371">
          <cell r="E371" t="str">
            <v>\jQuery\JavaScript\igHierarchicalGrid\Responsive</v>
          </cell>
        </row>
        <row r="372">
          <cell r="E372" t="str">
            <v>\jQuery\JavaScript\igHierarchicalGrid\Row Edit Dialog</v>
          </cell>
        </row>
        <row r="373">
          <cell r="E373" t="str">
            <v>\jQuery\JavaScript\igHierarchicalGrid\RowSelectors</v>
          </cell>
        </row>
        <row r="374">
          <cell r="E374" t="str">
            <v>\jQuery\JavaScript\igHierarchicalGrid\Selection</v>
          </cell>
        </row>
        <row r="375">
          <cell r="E375" t="str">
            <v>\jQuery\JavaScript\igHierarchicalGrid\Sorting</v>
          </cell>
        </row>
        <row r="376">
          <cell r="E376" t="str">
            <v>\jQuery\JavaScript\igHierarchicalGrid\Summaries</v>
          </cell>
        </row>
        <row r="377">
          <cell r="E377" t="str">
            <v>\jQuery\JavaScript\igHierarchicalGrid\Tooltips</v>
          </cell>
        </row>
        <row r="378">
          <cell r="E378" t="str">
            <v>\jQuery\JavaScript\igHierarchicalGrid\Unbound Column</v>
          </cell>
        </row>
        <row r="379">
          <cell r="E379" t="str">
            <v>\jQuery\JavaScript\igHierarchicalGrid\Updating</v>
          </cell>
        </row>
        <row r="380">
          <cell r="E380" t="str">
            <v>\jQuery\JavaScript\igHierarchicalGrid\Virtualization</v>
          </cell>
        </row>
        <row r="381">
          <cell r="E381" t="str">
            <v>\jQuery\JavaScript\igHistory</v>
          </cell>
        </row>
        <row r="382">
          <cell r="E382" t="str">
            <v>\jQuery\JavaScript\igHtmlEditor</v>
          </cell>
        </row>
        <row r="383">
          <cell r="E383" t="str">
            <v>\jQuery\JavaScript\igLayoutManager</v>
          </cell>
        </row>
        <row r="384">
          <cell r="E384" t="str">
            <v>\jQuery\JavaScript\igLinearGauge</v>
          </cell>
        </row>
        <row r="385">
          <cell r="E385" t="str">
            <v>\jQuery\JavaScript\igLoader</v>
          </cell>
        </row>
        <row r="386">
          <cell r="E386" t="str">
            <v>\jQuery\JavaScript\igMap</v>
          </cell>
        </row>
        <row r="387">
          <cell r="E387" t="str">
            <v>\jQuery\JavaScript\igNewsRotator</v>
          </cell>
        </row>
        <row r="388">
          <cell r="E388" t="str">
            <v>\jQuery\JavaScript\igPieChart</v>
          </cell>
        </row>
        <row r="389">
          <cell r="E389" t="str">
            <v>\jQuery\JavaScript\igPivotDataSelector</v>
          </cell>
        </row>
        <row r="390">
          <cell r="E390" t="str">
            <v>\jQuery\JavaScript\igPivotGrid</v>
          </cell>
        </row>
        <row r="391">
          <cell r="E391" t="str">
            <v>\jQuery\JavaScript\igPopover</v>
          </cell>
        </row>
        <row r="392">
          <cell r="E392" t="str">
            <v>\jQuery\JavaScript\igProgressBar</v>
          </cell>
        </row>
        <row r="393">
          <cell r="E393" t="str">
            <v>\jQuery\JavaScript\igRadialGauge</v>
          </cell>
        </row>
        <row r="394">
          <cell r="E394" t="str">
            <v>\jQuery\JavaScript\igRadialMenu</v>
          </cell>
        </row>
        <row r="395">
          <cell r="E395" t="str">
            <v>\jQuery\JavaScript\igRating</v>
          </cell>
        </row>
        <row r="396">
          <cell r="E396" t="str">
            <v>\jQuery\JavaScript\igScheduler</v>
          </cell>
        </row>
        <row r="397">
          <cell r="E397" t="str">
            <v>\jQuery\JavaScript\igScroll</v>
          </cell>
        </row>
        <row r="398">
          <cell r="E398" t="str">
            <v>\jQuery\JavaScript\igShapeChart</v>
          </cell>
        </row>
        <row r="399">
          <cell r="E399" t="str">
            <v>\jQuery\JavaScript\igSlider</v>
          </cell>
        </row>
        <row r="400">
          <cell r="E400" t="str">
            <v>\jQuery\JavaScript\igSparkline</v>
          </cell>
        </row>
        <row r="401">
          <cell r="E401" t="str">
            <v>\jQuery\JavaScript\igSplitButton</v>
          </cell>
        </row>
        <row r="402">
          <cell r="E402" t="str">
            <v>\jQuery\JavaScript\igSplitter</v>
          </cell>
        </row>
        <row r="403">
          <cell r="E403" t="str">
            <v>\jQuery\JavaScript\igSpreadsheet</v>
          </cell>
        </row>
        <row r="404">
          <cell r="E404" t="str">
            <v>\jQuery\JavaScript\igTileManager</v>
          </cell>
        </row>
        <row r="405">
          <cell r="E405" t="str">
            <v>\jQuery\JavaScript\igToolbar</v>
          </cell>
        </row>
        <row r="406">
          <cell r="E406" t="str">
            <v>\jQuery\JavaScript\igToolbarButton</v>
          </cell>
        </row>
        <row r="407">
          <cell r="E407" t="str">
            <v>\jQuery\JavaScript\igTooltip</v>
          </cell>
        </row>
        <row r="408">
          <cell r="E408" t="str">
            <v>\jQuery\JavaScript\igTree</v>
          </cell>
        </row>
        <row r="409">
          <cell r="E409" t="str">
            <v>\jQuery\JavaScript\igTreeGrid</v>
          </cell>
        </row>
        <row r="410">
          <cell r="E410" t="str">
            <v>\jQuery\JavaScript\igTreeGrid\ColumnFixing</v>
          </cell>
        </row>
        <row r="411">
          <cell r="E411" t="str">
            <v>\jQuery\JavaScript\igTreeGrid\ColumnHiding</v>
          </cell>
        </row>
        <row r="412">
          <cell r="E412" t="str">
            <v>\jQuery\JavaScript\igTreeGrid\ColumnResizing</v>
          </cell>
        </row>
        <row r="413">
          <cell r="E413" t="str">
            <v>\jQuery\JavaScript\igTreeGrid\Filtering</v>
          </cell>
        </row>
        <row r="414">
          <cell r="E414" t="str">
            <v>\jQuery\JavaScript\igTreeGrid\MultiColumn headers</v>
          </cell>
        </row>
        <row r="415">
          <cell r="E415" t="str">
            <v>\jQuery\JavaScript\igTreeGrid\Paging</v>
          </cell>
        </row>
        <row r="416">
          <cell r="E416" t="str">
            <v>\jQuery\JavaScript\igTreeGrid\Selection</v>
          </cell>
        </row>
        <row r="417">
          <cell r="E417" t="str">
            <v>\jQuery\JavaScript\igTreeGrid\Sorting</v>
          </cell>
        </row>
        <row r="418">
          <cell r="E418" t="str">
            <v>\jQuery\JavaScript\igTreeGrid\Tooltips</v>
          </cell>
        </row>
        <row r="419">
          <cell r="E419" t="str">
            <v>\jQuery\JavaScript\igTreeGrid\Updating</v>
          </cell>
        </row>
        <row r="420">
          <cell r="E420" t="str">
            <v>\jQuery\JavaScript\igValidator</v>
          </cell>
        </row>
        <row r="421">
          <cell r="E421" t="str">
            <v>\jQuery\JavaScript\igVideoPlayer</v>
          </cell>
        </row>
        <row r="422">
          <cell r="E422" t="str">
            <v>\jQuery\JavaScript\igZoomBar</v>
          </cell>
        </row>
        <row r="423">
          <cell r="E423" t="str">
            <v>\jQuery\JavaScript\KnockoutJS</v>
          </cell>
        </row>
        <row r="424">
          <cell r="E424" t="str">
            <v>\jQuery\JavaScript\KnockoutJS\igChart</v>
          </cell>
        </row>
        <row r="425">
          <cell r="E425" t="str">
            <v>\jQuery\JavaScript\KnockoutJS\igCombo</v>
          </cell>
        </row>
        <row r="426">
          <cell r="E426" t="str">
            <v>\jQuery\JavaScript\KnockoutJS\igEditors</v>
          </cell>
        </row>
        <row r="427">
          <cell r="E427" t="str">
            <v>\jQuery\JavaScript\KnockoutJS\igGrid</v>
          </cell>
        </row>
        <row r="428">
          <cell r="E428" t="str">
            <v>\jQuery\JavaScript\KnockoutJS\igHierarchicalGrid</v>
          </cell>
        </row>
        <row r="429">
          <cell r="E429" t="str">
            <v>\jQuery\JavaScript\KnockoutJS\igTree</v>
          </cell>
        </row>
        <row r="430">
          <cell r="E430" t="str">
            <v>\jQuery\JavaScript\Service Releases</v>
          </cell>
        </row>
        <row r="431">
          <cell r="E431" t="str">
            <v>\jQuery\JavaScript\Templating Engine</v>
          </cell>
        </row>
        <row r="432">
          <cell r="E432" t="str">
            <v>\jQuery\Localization</v>
          </cell>
        </row>
        <row r="433">
          <cell r="E433" t="str">
            <v>\jQuery\Mobile</v>
          </cell>
        </row>
        <row r="434">
          <cell r="E434" t="str">
            <v>\jQuery\Mobile\JavaScript</v>
          </cell>
        </row>
        <row r="435">
          <cell r="E435" t="str">
            <v>\jQuery\Mobile\JavaScript\Chart</v>
          </cell>
        </row>
        <row r="436">
          <cell r="E436" t="str">
            <v>\jQuery\Mobile\JavaScript\Editors</v>
          </cell>
        </row>
        <row r="437">
          <cell r="E437" t="str">
            <v>\jQuery\Mobile\JavaScript\ListView</v>
          </cell>
        </row>
        <row r="438">
          <cell r="E438" t="str">
            <v>\jQuery\Mobile\JavaScript\ListView\Filtering</v>
          </cell>
        </row>
        <row r="439">
          <cell r="E439" t="str">
            <v>\jQuery\Mobile\JavaScript\ListView\Load On Demand</v>
          </cell>
        </row>
        <row r="440">
          <cell r="E440" t="str">
            <v>\jQuery\Mobile\JavaScript\ListView\Sorting</v>
          </cell>
        </row>
        <row r="441">
          <cell r="E441" t="str">
            <v>\jQuery\Mobile\JavaScript\Rating</v>
          </cell>
        </row>
        <row r="442">
          <cell r="E442" t="str">
            <v>\jQuery\Mobile\JavaScript\Schedule</v>
          </cell>
        </row>
        <row r="443">
          <cell r="E443" t="str">
            <v>\jQuery\Mobile\JavaScript\Slider</v>
          </cell>
        </row>
        <row r="444">
          <cell r="E444" t="str">
            <v>\jQuery\Mobile\JavaScript\Video</v>
          </cell>
        </row>
        <row r="445">
          <cell r="E445" t="str">
            <v>\jQuery\Mobile\MVC</v>
          </cell>
        </row>
        <row r="446">
          <cell r="E446" t="str">
            <v>\jQuery\Mobile\MVC\Button</v>
          </cell>
        </row>
        <row r="447">
          <cell r="E447" t="str">
            <v>\jQuery\Mobile\MVC\Chart</v>
          </cell>
        </row>
        <row r="448">
          <cell r="E448" t="str">
            <v>\jQuery\Mobile\MVC\CheckBox</v>
          </cell>
        </row>
        <row r="449">
          <cell r="E449" t="str">
            <v>\jQuery\Mobile\MVC\Collapsible</v>
          </cell>
        </row>
        <row r="450">
          <cell r="E450" t="str">
            <v>\jQuery\Mobile\MVC\Link</v>
          </cell>
        </row>
        <row r="451">
          <cell r="E451" t="str">
            <v>\jQuery\Mobile\MVC\ListView</v>
          </cell>
        </row>
        <row r="452">
          <cell r="E452" t="str">
            <v>\jQuery\Mobile\MVC\NavBar</v>
          </cell>
        </row>
        <row r="453">
          <cell r="E453" t="str">
            <v>\jQuery\Mobile\MVC\Page Controls</v>
          </cell>
        </row>
        <row r="454">
          <cell r="E454" t="str">
            <v>\jQuery\Mobile\MVC\Popup</v>
          </cell>
        </row>
        <row r="455">
          <cell r="E455" t="str">
            <v>\jQuery\Mobile\MVC\Radio Button</v>
          </cell>
        </row>
        <row r="456">
          <cell r="E456" t="str">
            <v>\jQuery\Mobile\MVC\Rating</v>
          </cell>
        </row>
        <row r="457">
          <cell r="E457" t="str">
            <v>\jQuery\Mobile\MVC\Select Menu</v>
          </cell>
        </row>
        <row r="458">
          <cell r="E458" t="str">
            <v>\jQuery\Mobile\MVC\Slider</v>
          </cell>
        </row>
        <row r="459">
          <cell r="E459" t="str">
            <v>\jQuery\Mobile\MVC\Textbox</v>
          </cell>
        </row>
        <row r="460">
          <cell r="E460" t="str">
            <v>\jQuery\Mobile\MVC\ToggleSwitch</v>
          </cell>
        </row>
        <row r="461">
          <cell r="E461" t="str">
            <v>\jQuery\Mobile\Samples</v>
          </cell>
        </row>
        <row r="462">
          <cell r="E462" t="str">
            <v>\jQuery\Mobile\Styling</v>
          </cell>
        </row>
        <row r="463">
          <cell r="E463" t="str">
            <v>\jQuery\MVC</v>
          </cell>
        </row>
        <row r="464">
          <cell r="E464" t="str">
            <v>\jQuery\MVC\Accordion</v>
          </cell>
        </row>
        <row r="465">
          <cell r="E465" t="str">
            <v>\jQuery\MVC\Barcode</v>
          </cell>
        </row>
        <row r="466">
          <cell r="E466" t="str">
            <v>\jQuery\MVC\BulletGraph</v>
          </cell>
        </row>
        <row r="467">
          <cell r="E467" t="str">
            <v>\jQuery\MVC\Chart</v>
          </cell>
        </row>
        <row r="468">
          <cell r="E468" t="str">
            <v>\jQuery\MVC\Combo</v>
          </cell>
        </row>
        <row r="469">
          <cell r="E469" t="str">
            <v>\jQuery\MVC\DialogWindow</v>
          </cell>
        </row>
        <row r="470">
          <cell r="E470" t="str">
            <v>\jQuery\MVC\DoughnutChart</v>
          </cell>
        </row>
        <row r="471">
          <cell r="E471" t="str">
            <v>\jQuery\MVC\Editor</v>
          </cell>
        </row>
        <row r="472">
          <cell r="E472" t="str">
            <v>\jQuery\MVC\FileUpload</v>
          </cell>
        </row>
        <row r="473">
          <cell r="E473" t="str">
            <v>\jQuery\MVC\FunnelChart</v>
          </cell>
        </row>
        <row r="474">
          <cell r="E474" t="str">
            <v>\jQuery\MVC\Gauge</v>
          </cell>
        </row>
        <row r="475">
          <cell r="E475" t="str">
            <v>\jQuery\MVC\Grid</v>
          </cell>
        </row>
        <row r="476">
          <cell r="E476" t="str">
            <v>\jQuery\MVC\Grid\Bind DataSet DataTable</v>
          </cell>
        </row>
        <row r="477">
          <cell r="E477" t="str">
            <v>\jQuery\MVC\Grid\ColumnFixing</v>
          </cell>
        </row>
        <row r="478">
          <cell r="E478" t="str">
            <v>\jQuery\MVC\Grid\ColumnHiding</v>
          </cell>
        </row>
        <row r="479">
          <cell r="E479" t="str">
            <v>\jQuery\MVC\Grid\ColumnMoving</v>
          </cell>
        </row>
        <row r="480">
          <cell r="E480" t="str">
            <v>\jQuery\MVC\Grid\ColumnResizing</v>
          </cell>
        </row>
        <row r="481">
          <cell r="E481" t="str">
            <v>\jQuery\MVC\Grid\Filtering</v>
          </cell>
        </row>
        <row r="482">
          <cell r="E482" t="str">
            <v>\jQuery\MVC\Grid\GroupBy</v>
          </cell>
        </row>
        <row r="483">
          <cell r="E483" t="str">
            <v>\jQuery\MVC\Grid\LoadOnDemand</v>
          </cell>
        </row>
        <row r="484">
          <cell r="E484" t="str">
            <v>\jQuery\MVC\Grid\MergedCells</v>
          </cell>
        </row>
        <row r="485">
          <cell r="E485" t="str">
            <v>\jQuery\MVC\Grid\Multicolumn Headers</v>
          </cell>
        </row>
        <row r="486">
          <cell r="E486" t="str">
            <v>\jQuery\MVC\Grid\Paging</v>
          </cell>
        </row>
        <row r="487">
          <cell r="E487" t="str">
            <v>\jQuery\MVC\Grid\Responsive</v>
          </cell>
        </row>
        <row r="488">
          <cell r="E488" t="str">
            <v>\jQuery\MVC\Grid\Row Edit Template</v>
          </cell>
        </row>
        <row r="489">
          <cell r="E489" t="str">
            <v>\jQuery\MVC\Grid\RowSelectors</v>
          </cell>
        </row>
        <row r="490">
          <cell r="E490" t="str">
            <v>\jQuery\MVC\Grid\Selection</v>
          </cell>
        </row>
        <row r="491">
          <cell r="E491" t="str">
            <v>\jQuery\MVC\Grid\Sorting</v>
          </cell>
        </row>
        <row r="492">
          <cell r="E492" t="str">
            <v>\jQuery\MVC\Grid\Summaries</v>
          </cell>
        </row>
        <row r="493">
          <cell r="E493" t="str">
            <v>\jQuery\MVC\Grid\Tooltips</v>
          </cell>
        </row>
        <row r="494">
          <cell r="E494" t="str">
            <v>\jQuery\MVC\Grid\Unbound Column</v>
          </cell>
        </row>
        <row r="495">
          <cell r="E495" t="str">
            <v>\jQuery\MVC\Grid\Updating</v>
          </cell>
        </row>
        <row r="496">
          <cell r="E496" t="str">
            <v>\jQuery\MVC\Grid\WebAPI Rest</v>
          </cell>
        </row>
        <row r="497">
          <cell r="E497" t="str">
            <v>\jQuery\MVC\HierarchicalGrid</v>
          </cell>
        </row>
        <row r="498">
          <cell r="E498" t="str">
            <v>\jQuery\MVC\HierarchicalGrid\Bind DataSet</v>
          </cell>
        </row>
        <row r="499">
          <cell r="E499" t="str">
            <v>\jQuery\MVC\HierarchicalGrid\ColumnFixing</v>
          </cell>
        </row>
        <row r="500">
          <cell r="E500" t="str">
            <v>\jQuery\MVC\HierarchicalGrid\ColumnHiding</v>
          </cell>
        </row>
        <row r="501">
          <cell r="E501" t="str">
            <v>\jQuery\MVC\HierarchicalGrid\ColumnMoving</v>
          </cell>
        </row>
        <row r="502">
          <cell r="E502" t="str">
            <v>\jQuery\MVC\HierarchicalGrid\ColumnResizing</v>
          </cell>
        </row>
        <row r="503">
          <cell r="E503" t="str">
            <v>\jQuery\MVC\HierarchicalGrid\Filtering</v>
          </cell>
        </row>
        <row r="504">
          <cell r="E504" t="str">
            <v>\jQuery\MVC\HierarchicalGrid\GroupBy</v>
          </cell>
        </row>
        <row r="505">
          <cell r="E505" t="str">
            <v>\jQuery\MVC\HierarchicalGrid\LoadOnDemand</v>
          </cell>
        </row>
        <row r="506">
          <cell r="E506" t="str">
            <v>\jQuery\MVC\HierarchicalGrid\MergedCells</v>
          </cell>
        </row>
        <row r="507">
          <cell r="E507" t="str">
            <v>\jQuery\MVC\HierarchicalGrid\Multicolumn Headers</v>
          </cell>
        </row>
        <row r="508">
          <cell r="E508" t="str">
            <v>\jQuery\MVC\HierarchicalGrid\Paging</v>
          </cell>
        </row>
        <row r="509">
          <cell r="E509" t="str">
            <v>\jQuery\MVC\HierarchicalGrid\Responsive</v>
          </cell>
        </row>
        <row r="510">
          <cell r="E510" t="str">
            <v>\jQuery\MVC\HierarchicalGrid\Row Edit Template</v>
          </cell>
        </row>
        <row r="511">
          <cell r="E511" t="str">
            <v>\jQuery\MVC\HierarchicalGrid\RowSelectors</v>
          </cell>
        </row>
        <row r="512">
          <cell r="E512" t="str">
            <v>\jQuery\MVC\HierarchicalGrid\Selection</v>
          </cell>
        </row>
        <row r="513">
          <cell r="E513" t="str">
            <v>\jQuery\MVC\HierarchicalGrid\Sorting</v>
          </cell>
        </row>
        <row r="514">
          <cell r="E514" t="str">
            <v>\jQuery\MVC\HierarchicalGrid\Summaries</v>
          </cell>
        </row>
        <row r="515">
          <cell r="E515" t="str">
            <v>\jQuery\MVC\HierarchicalGrid\Tooltips</v>
          </cell>
        </row>
        <row r="516">
          <cell r="E516" t="str">
            <v>\jQuery\MVC\HierarchicalGrid\Unbound Column</v>
          </cell>
        </row>
        <row r="517">
          <cell r="E517" t="str">
            <v>\jQuery\MVC\HierarchicalGrid\Updating</v>
          </cell>
        </row>
        <row r="518">
          <cell r="E518" t="str">
            <v>\jQuery\MVC\HierarchicalGrid\WebAPI Rest</v>
          </cell>
        </row>
        <row r="519">
          <cell r="E519" t="str">
            <v>\jQuery\MVC\HtmlEditor</v>
          </cell>
        </row>
        <row r="520">
          <cell r="E520" t="str">
            <v>\jQuery\MVC\LayoutManager</v>
          </cell>
        </row>
        <row r="521">
          <cell r="E521" t="str">
            <v>\jQuery\MVC\Map</v>
          </cell>
        </row>
        <row r="522">
          <cell r="E522" t="str">
            <v>\jQuery\MVC\NewsRotator</v>
          </cell>
        </row>
        <row r="523">
          <cell r="E523" t="str">
            <v>\jQuery\MVC\PivotDataSelector</v>
          </cell>
        </row>
        <row r="524">
          <cell r="E524" t="str">
            <v>\jQuery\MVC\PivotGrid</v>
          </cell>
        </row>
        <row r="525">
          <cell r="E525" t="str">
            <v>\jQuery\MVC\Popover</v>
          </cell>
        </row>
        <row r="526">
          <cell r="E526" t="str">
            <v>\jQuery\MVC\RadialMenu</v>
          </cell>
        </row>
        <row r="527">
          <cell r="E527" t="str">
            <v>\jQuery\MVC\Rating</v>
          </cell>
        </row>
        <row r="528">
          <cell r="E528" t="str">
            <v>\jQuery\MVC\Scaffolding</v>
          </cell>
        </row>
        <row r="529">
          <cell r="E529" t="str">
            <v>\jQuery\MVC\Service Releases</v>
          </cell>
        </row>
        <row r="530">
          <cell r="E530" t="str">
            <v>\jQuery\MVC\Sparkline</v>
          </cell>
        </row>
        <row r="531">
          <cell r="E531" t="str">
            <v>\jQuery\MVC\Splitter</v>
          </cell>
        </row>
        <row r="532">
          <cell r="E532" t="str">
            <v>\jQuery\MVC\TileManager</v>
          </cell>
        </row>
        <row r="533">
          <cell r="E533" t="str">
            <v>\jQuery\MVC\Tooltip</v>
          </cell>
        </row>
        <row r="534">
          <cell r="E534" t="str">
            <v>\jQuery\MVC\Tree</v>
          </cell>
        </row>
        <row r="535">
          <cell r="E535" t="str">
            <v>\jQuery\MVC\TreeGrid</v>
          </cell>
        </row>
        <row r="536">
          <cell r="E536" t="str">
            <v>\jQuery\MVC\VideoPlayer</v>
          </cell>
        </row>
        <row r="537">
          <cell r="E537" t="str">
            <v>\jQuery\MVC\Zoombar</v>
          </cell>
        </row>
        <row r="538">
          <cell r="E538" t="str">
            <v>\jQuery\Page Designer</v>
          </cell>
        </row>
        <row r="539">
          <cell r="E539" t="str">
            <v>\jQuery\Private Build</v>
          </cell>
        </row>
        <row r="540">
          <cell r="E540" t="str">
            <v>\jQuery\Project Templates</v>
          </cell>
        </row>
        <row r="541">
          <cell r="E541" t="str">
            <v>\jQuery\Releases</v>
          </cell>
        </row>
        <row r="542">
          <cell r="E542" t="str">
            <v>\jQuery\Releases\Grinders</v>
          </cell>
        </row>
        <row r="543">
          <cell r="E543" t="str">
            <v>\jQuery\Releases\Justice</v>
          </cell>
        </row>
        <row r="544">
          <cell r="E544" t="str">
            <v>\jQuery\Releases\Phoenix</v>
          </cell>
        </row>
        <row r="545">
          <cell r="E545" t="str">
            <v>\jQuery\Releases\PwnJS</v>
          </cell>
        </row>
        <row r="546">
          <cell r="E546" t="str">
            <v>\jQuery\Samples</v>
          </cell>
        </row>
        <row r="547">
          <cell r="E547" t="str">
            <v>\jQuery\Samples\Applications</v>
          </cell>
        </row>
        <row r="548">
          <cell r="E548" t="str">
            <v>\jQuery\Samples\Applications\Auto Sales Tracking</v>
          </cell>
        </row>
        <row r="549">
          <cell r="E549" t="str">
            <v>\jQuery\Samples\Applications\ER Dashboard</v>
          </cell>
        </row>
        <row r="550">
          <cell r="E550" t="str">
            <v>\jQuery\Samples\Applications\Healthcare</v>
          </cell>
        </row>
        <row r="551">
          <cell r="E551" t="str">
            <v>\jQuery\Samples\Applications\IG Finance</v>
          </cell>
        </row>
        <row r="552">
          <cell r="E552" t="str">
            <v>\jQuery\Samples\Applications\Personal Finance Dashboard</v>
          </cell>
        </row>
        <row r="553">
          <cell r="E553" t="str">
            <v>\jQuery\Samples\Applications\World Stats</v>
          </cell>
        </row>
        <row r="554">
          <cell r="E554" t="str">
            <v>\jQuery\Samples\Samples Browser</v>
          </cell>
        </row>
        <row r="555">
          <cell r="E555" t="str">
            <v>\jQuery\Samples\Samples Browser\Dynamic Loading</v>
          </cell>
        </row>
        <row r="556">
          <cell r="E556" t="str">
            <v>\jQuery\Samples\Samples Browser\JSFiddle</v>
          </cell>
        </row>
        <row r="557">
          <cell r="E557" t="str">
            <v>\jQuery\Samples\Samples Browser\Phone Theme Chooser</v>
          </cell>
        </row>
        <row r="558">
          <cell r="E558" t="str">
            <v>\jQuery\Samples\Samples Browser\QR Tag</v>
          </cell>
        </row>
        <row r="559">
          <cell r="E559" t="str">
            <v>\jQuery\Samples\Samples Browser\Responsive</v>
          </cell>
        </row>
        <row r="560">
          <cell r="E560" t="str">
            <v>\jQuery\Script Combiner</v>
          </cell>
        </row>
        <row r="561">
          <cell r="E561" t="str">
            <v>\jQuery\Service Releases</v>
          </cell>
        </row>
        <row r="562">
          <cell r="E562" t="str">
            <v>\jQuery\Styling</v>
          </cell>
        </row>
        <row r="563">
          <cell r="E563" t="str">
            <v>\jQuery\Styling\igChart</v>
          </cell>
        </row>
        <row r="564">
          <cell r="E564" t="str">
            <v>\jQuery\SWAT</v>
          </cell>
        </row>
        <row r="565">
          <cell r="E565" t="str">
            <v>\jQuery\SWAT\Customer Incoming</v>
          </cell>
        </row>
        <row r="566">
          <cell r="E566" t="str">
            <v>\jQuery\SWAT\Exploratory</v>
          </cell>
        </row>
        <row r="567">
          <cell r="E567" t="str">
            <v>\jQuery\SWAT\Internal Improvement</v>
          </cell>
        </row>
        <row r="568">
          <cell r="E568" t="str">
            <v>\jQuery\SWAT\Marketing</v>
          </cell>
        </row>
        <row r="569">
          <cell r="E569" t="str">
            <v>\jQuery\SWAT\Product Research</v>
          </cell>
        </row>
        <row r="570">
          <cell r="E570" t="str">
            <v>\jQuery\SWAT\Topics</v>
          </cell>
        </row>
        <row r="571">
          <cell r="E571" t="str">
            <v>\jQuery\Theme Exporter</v>
          </cell>
        </row>
        <row r="572">
          <cell r="E572" t="str">
            <v>\jQuery\TypeScript</v>
          </cell>
        </row>
        <row r="573">
          <cell r="E573" t="str">
            <v>\jQuery\WebMatrix</v>
          </cell>
        </row>
        <row r="574">
          <cell r="E574" t="str">
            <v>\JSF</v>
          </cell>
        </row>
        <row r="575">
          <cell r="E575" t="str">
            <v>\JSF\Bar</v>
          </cell>
        </row>
        <row r="576">
          <cell r="E576" t="str">
            <v>\JSF\Bar\Sidebar</v>
          </cell>
        </row>
        <row r="577">
          <cell r="E577" t="str">
            <v>\JSF\Bar\SidebarGroup</v>
          </cell>
        </row>
        <row r="578">
          <cell r="E578" t="str">
            <v>\JSF\Bar\Stackbar</v>
          </cell>
        </row>
        <row r="579">
          <cell r="E579" t="str">
            <v>\JSF\Bar\StackbarGroup</v>
          </cell>
        </row>
        <row r="580">
          <cell r="E580" t="str">
            <v>\JSF\Builds</v>
          </cell>
        </row>
        <row r="581">
          <cell r="E581" t="str">
            <v>\JSF\Chart</v>
          </cell>
        </row>
        <row r="582">
          <cell r="E582" t="str">
            <v>\JSF\Common</v>
          </cell>
        </row>
        <row r="583">
          <cell r="E583" t="str">
            <v>\JSF\DialogWindow</v>
          </cell>
        </row>
        <row r="584">
          <cell r="E584" t="str">
            <v>\JSF\Grid</v>
          </cell>
        </row>
        <row r="585">
          <cell r="E585" t="str">
            <v>\JSF\Grid\Column</v>
          </cell>
        </row>
        <row r="586">
          <cell r="E586" t="str">
            <v>\JSF\Grid\ColumnSelectRow</v>
          </cell>
        </row>
        <row r="587">
          <cell r="E587" t="str">
            <v>\JSF\Grid\GridView</v>
          </cell>
        </row>
        <row r="588">
          <cell r="E588" t="str">
            <v>\JSF\Grid\RowItem</v>
          </cell>
        </row>
        <row r="589">
          <cell r="E589" t="str">
            <v>\JSF\Input</v>
          </cell>
        </row>
        <row r="590">
          <cell r="E590" t="str">
            <v>\JSF\Input\CheckBox</v>
          </cell>
        </row>
        <row r="591">
          <cell r="E591" t="str">
            <v>\JSF\Input\CheckboxList</v>
          </cell>
        </row>
        <row r="592">
          <cell r="E592" t="str">
            <v>\JSF\Input\DateChooser</v>
          </cell>
        </row>
        <row r="593">
          <cell r="E593" t="str">
            <v>\JSF\Input\DropdownList</v>
          </cell>
        </row>
        <row r="594">
          <cell r="E594" t="str">
            <v>\JSF\Input\Email</v>
          </cell>
        </row>
        <row r="595">
          <cell r="E595" t="str">
            <v>\JSF\Input\Number</v>
          </cell>
        </row>
        <row r="596">
          <cell r="E596" t="str">
            <v>\JSF\Input\RadioButton</v>
          </cell>
        </row>
        <row r="597">
          <cell r="E597" t="str">
            <v>\JSF\Input\RadioButtonList</v>
          </cell>
        </row>
        <row r="598">
          <cell r="E598" t="str">
            <v>\JSF\Input\RegularExpression</v>
          </cell>
        </row>
        <row r="599">
          <cell r="E599" t="str">
            <v>\JSF\Installers</v>
          </cell>
        </row>
        <row r="600">
          <cell r="E600" t="str">
            <v>\JSF\Menu</v>
          </cell>
        </row>
        <row r="601">
          <cell r="E601" t="str">
            <v>\JSF\Menu\Item</v>
          </cell>
        </row>
        <row r="602">
          <cell r="E602" t="str">
            <v>\JSF\Menu\ItemCheckMark</v>
          </cell>
        </row>
        <row r="603">
          <cell r="E603" t="str">
            <v>\JSF\Menu\ItemSeparator</v>
          </cell>
        </row>
        <row r="604">
          <cell r="E604" t="str">
            <v>\JSF\Portal Support</v>
          </cell>
        </row>
        <row r="605">
          <cell r="E605" t="str">
            <v>\JSF\Samples</v>
          </cell>
        </row>
        <row r="606">
          <cell r="E606" t="str">
            <v>\JSF\Samples\Feature Browser</v>
          </cell>
        </row>
        <row r="607">
          <cell r="E607" t="str">
            <v>\JSF\Samples\Showcase</v>
          </cell>
        </row>
        <row r="608">
          <cell r="E608" t="str">
            <v>\JSF\Service Releases</v>
          </cell>
        </row>
        <row r="609">
          <cell r="E609" t="str">
            <v>\JSF\Tab</v>
          </cell>
        </row>
        <row r="610">
          <cell r="E610" t="str">
            <v>\JSF\Tab\Item</v>
          </cell>
        </row>
        <row r="611">
          <cell r="E611" t="str">
            <v>\JSF\Tab\View</v>
          </cell>
        </row>
        <row r="612">
          <cell r="E612" t="str">
            <v>\JSF\Tree</v>
          </cell>
        </row>
        <row r="613">
          <cell r="E613" t="str">
            <v>\JSF\Tree\Node</v>
          </cell>
        </row>
        <row r="614">
          <cell r="E614" t="str">
            <v>\JSF\Tree\View</v>
          </cell>
        </row>
        <row r="615">
          <cell r="E615" t="str">
            <v>\LightSwitch</v>
          </cell>
        </row>
        <row r="616">
          <cell r="E616" t="str">
            <v>\LightSwitch\Builds</v>
          </cell>
        </row>
        <row r="617">
          <cell r="E617" t="str">
            <v>\LightSwitch\Controls</v>
          </cell>
        </row>
        <row r="618">
          <cell r="E618" t="str">
            <v>\LightSwitch\Documentation</v>
          </cell>
        </row>
        <row r="619">
          <cell r="E619" t="str">
            <v>\LightSwitch\Installers</v>
          </cell>
        </row>
        <row r="620">
          <cell r="E620" t="str">
            <v>\Line Of Business</v>
          </cell>
        </row>
        <row r="621">
          <cell r="E621" t="str">
            <v>\NUCLiOS</v>
          </cell>
        </row>
        <row r="622">
          <cell r="E622" t="str">
            <v>\NUCLiOS\Builds</v>
          </cell>
        </row>
        <row r="623">
          <cell r="E623" t="str">
            <v>\NUCLiOS\Controls</v>
          </cell>
        </row>
        <row r="624">
          <cell r="E624" t="str">
            <v>\NUCLiOS\Controls\CalendarViews</v>
          </cell>
        </row>
        <row r="625">
          <cell r="E625" t="str">
            <v>\NUCLiOS\Controls\CalendarViews\DayView</v>
          </cell>
        </row>
        <row r="626">
          <cell r="E626" t="str">
            <v>\NUCLiOS\Controls\CalendarViews\MonthView</v>
          </cell>
        </row>
        <row r="627">
          <cell r="E627" t="str">
            <v>\NUCLiOS\Controls\CalendarViews\WeekView</v>
          </cell>
        </row>
        <row r="628">
          <cell r="E628" t="str">
            <v>\NUCLiOS\Controls\ColorPicker</v>
          </cell>
        </row>
        <row r="629">
          <cell r="E629" t="str">
            <v>\NUCLiOS\Controls\DV</v>
          </cell>
        </row>
        <row r="630">
          <cell r="E630" t="str">
            <v>\NUCLiOS\Controls\DV\Barcode</v>
          </cell>
        </row>
        <row r="631">
          <cell r="E631" t="str">
            <v>\NUCLiOS\Controls\DV\BulletGraph</v>
          </cell>
        </row>
        <row r="632">
          <cell r="E632" t="str">
            <v>\NUCLiOS\Controls\DV\Chart</v>
          </cell>
        </row>
        <row r="633">
          <cell r="E633" t="str">
            <v>\NUCLiOS\Controls\DV\DoughnutChart</v>
          </cell>
        </row>
        <row r="634">
          <cell r="E634" t="str">
            <v>\NUCLiOS\Controls\DV\Gauge</v>
          </cell>
        </row>
        <row r="635">
          <cell r="E635" t="str">
            <v>\NUCLiOS\Controls\DV\Map</v>
          </cell>
        </row>
        <row r="636">
          <cell r="E636" t="str">
            <v>\NUCLiOS\Controls\DV\PieChart</v>
          </cell>
        </row>
        <row r="637">
          <cell r="E637" t="str">
            <v>\NUCLiOS\Controls\DV\Sparkline</v>
          </cell>
        </row>
        <row r="638">
          <cell r="E638" t="str">
            <v>\NUCLiOS\Controls\DV\ZoomBar</v>
          </cell>
        </row>
        <row r="639">
          <cell r="E639" t="str">
            <v>\NUCLiOS\Controls\Grid</v>
          </cell>
        </row>
        <row r="640">
          <cell r="E640" t="str">
            <v>\NUCLiOS\Controls\Widgets</v>
          </cell>
        </row>
        <row r="641">
          <cell r="E641" t="str">
            <v>\NUCLiOS\Controls\Widgets\Label</v>
          </cell>
        </row>
        <row r="642">
          <cell r="E642" t="str">
            <v>\NUCLiOS\Controls\Widgets\Overlay</v>
          </cell>
        </row>
        <row r="643">
          <cell r="E643" t="str">
            <v>\NUCLiOS\Controls\Widgets\Progress</v>
          </cell>
        </row>
        <row r="644">
          <cell r="E644" t="str">
            <v>\NUCLiOS\Controls\Widgets\SideMenu</v>
          </cell>
        </row>
        <row r="645">
          <cell r="E645" t="str">
            <v>\NUCLiOS\Controls\Widgets\SlideTab</v>
          </cell>
        </row>
        <row r="646">
          <cell r="E646" t="str">
            <v>\NUCLiOS\Document</v>
          </cell>
        </row>
        <row r="647">
          <cell r="E647" t="str">
            <v>\NUCLiOS\Install</v>
          </cell>
        </row>
        <row r="648">
          <cell r="E648" t="str">
            <v>\NUCLiOS\Private Build</v>
          </cell>
        </row>
        <row r="649">
          <cell r="E649" t="str">
            <v>\NUCLiOS\Samples</v>
          </cell>
        </row>
        <row r="650">
          <cell r="E650" t="str">
            <v>\NUCLiOS\Samples\SampleBrowser</v>
          </cell>
        </row>
        <row r="651">
          <cell r="E651" t="str">
            <v>\Productivity Tools</v>
          </cell>
        </row>
        <row r="652">
          <cell r="E652" t="str">
            <v>\Productivity Tools\App Map</v>
          </cell>
        </row>
        <row r="653">
          <cell r="E653" t="str">
            <v>\Productivity Tools\App Map\Xamarin Forms</v>
          </cell>
        </row>
        <row r="654">
          <cell r="E654" t="str">
            <v>\Productivity Tools\Code Generation</v>
          </cell>
        </row>
        <row r="655">
          <cell r="E655" t="str">
            <v>\Productivity Tools\Code Generation\Indigo Studio</v>
          </cell>
        </row>
        <row r="656">
          <cell r="E656" t="str">
            <v>\Productivity Tools\Code Generation\Sketch</v>
          </cell>
        </row>
        <row r="657">
          <cell r="E657" t="str">
            <v>\Productivity Tools\Control Configurators</v>
          </cell>
        </row>
        <row r="658">
          <cell r="E658" t="str">
            <v>\Productivity Tools\Control Configurators\ASP.NET MVC</v>
          </cell>
        </row>
        <row r="659">
          <cell r="E659" t="str">
            <v>\Productivity Tools\Control Configurators\Cross Platform</v>
          </cell>
        </row>
        <row r="660">
          <cell r="E660" t="str">
            <v>\Productivity Tools\Control Configurators\UWP</v>
          </cell>
        </row>
        <row r="661">
          <cell r="E661" t="str">
            <v>\Productivity Tools\Control Configurators\WPF</v>
          </cell>
        </row>
        <row r="662">
          <cell r="E662" t="str">
            <v>\Productivity Tools\Control Configurators\Xamarin Forms</v>
          </cell>
        </row>
        <row r="663">
          <cell r="E663" t="str">
            <v>\Productivity Tools\Control Configurators\Xamarin Forms\XamBulletGraph</v>
          </cell>
        </row>
        <row r="664">
          <cell r="E664" t="str">
            <v>\Productivity Tools\Control Configurators\Xamarin Forms\XamCategoryChart</v>
          </cell>
        </row>
        <row r="665">
          <cell r="E665" t="str">
            <v>\Productivity Tools\Control Configurators\Xamarin Forms\XamDataChart</v>
          </cell>
        </row>
        <row r="666">
          <cell r="E666" t="str">
            <v>\Productivity Tools\Control Configurators\Xamarin Forms\XamDataGrid</v>
          </cell>
        </row>
        <row r="667">
          <cell r="E667" t="str">
            <v>\Productivity Tools\Control Configurators\Xamarin Forms\XamLinearGauge</v>
          </cell>
        </row>
        <row r="668">
          <cell r="E668" t="str">
            <v>\Productivity Tools\Control Configurators\Xamarin Forms\XamPieChart</v>
          </cell>
        </row>
        <row r="669">
          <cell r="E669" t="str">
            <v>\Productivity Tools\Control Configurators\Xamarin Forms\XamRadialGauge</v>
          </cell>
        </row>
        <row r="670">
          <cell r="E670" t="str">
            <v>\Productivity Tools\Infragistics Toolbox</v>
          </cell>
        </row>
        <row r="671">
          <cell r="E671" t="str">
            <v>\Productivity Tools\Internal Tools</v>
          </cell>
        </row>
        <row r="672">
          <cell r="E672" t="str">
            <v>\Productivity Tools\Productivity Pack</v>
          </cell>
        </row>
        <row r="673">
          <cell r="E673" t="str">
            <v>\Productivity Tools\Productivity Pack\WPF</v>
          </cell>
        </row>
        <row r="674">
          <cell r="E674" t="str">
            <v>\Productivity Tools\Productivity Pack\Xamarin Forms</v>
          </cell>
        </row>
        <row r="675">
          <cell r="E675" t="str">
            <v>\Productivity Tools\Sample Apps</v>
          </cell>
        </row>
        <row r="676">
          <cell r="E676" t="str">
            <v>\Productivity Tools\Sample Apps\Xamarin Forms</v>
          </cell>
        </row>
        <row r="677">
          <cell r="E677" t="str">
            <v>\Reporting</v>
          </cell>
        </row>
        <row r="678">
          <cell r="E678" t="str">
            <v>\Reporting\Builds</v>
          </cell>
        </row>
        <row r="679">
          <cell r="E679" t="str">
            <v>\Reporting\Controls</v>
          </cell>
        </row>
        <row r="680">
          <cell r="E680" t="str">
            <v>\Reporting\Controls\Chart</v>
          </cell>
        </row>
        <row r="681">
          <cell r="E681" t="str">
            <v>\Reporting\Controls\HLine</v>
          </cell>
        </row>
        <row r="682">
          <cell r="E682" t="str">
            <v>\Reporting\Controls\Image</v>
          </cell>
        </row>
        <row r="683">
          <cell r="E683" t="str">
            <v>\Reporting\Controls\Label</v>
          </cell>
        </row>
        <row r="684">
          <cell r="E684" t="str">
            <v>\Reporting\Controls\Report</v>
          </cell>
        </row>
        <row r="685">
          <cell r="E685" t="str">
            <v>\Reporting\Controls\Table</v>
          </cell>
        </row>
        <row r="686">
          <cell r="E686" t="str">
            <v>\Reporting\Designer</v>
          </cell>
        </row>
        <row r="687">
          <cell r="E687" t="str">
            <v>\Reporting\Engine</v>
          </cell>
        </row>
        <row r="688">
          <cell r="E688" t="str">
            <v>\Reporting\Exporters</v>
          </cell>
        </row>
        <row r="689">
          <cell r="E689" t="str">
            <v>\Reporting\Exporters\Excel</v>
          </cell>
        </row>
        <row r="690">
          <cell r="E690" t="str">
            <v>\Reporting\Exporters\XPS - PDF</v>
          </cell>
        </row>
        <row r="691">
          <cell r="E691" t="str">
            <v>\Reporting\Helps</v>
          </cell>
        </row>
        <row r="692">
          <cell r="E692" t="str">
            <v>\Reporting\IDE</v>
          </cell>
        </row>
        <row r="693">
          <cell r="E693" t="str">
            <v>\Reporting\Installers</v>
          </cell>
        </row>
        <row r="694">
          <cell r="E694" t="str">
            <v>\Reporting\Localization</v>
          </cell>
        </row>
        <row r="695">
          <cell r="E695" t="str">
            <v>\Reporting\Private Build</v>
          </cell>
        </row>
        <row r="696">
          <cell r="E696" t="str">
            <v>\Reporting\Samples</v>
          </cell>
        </row>
        <row r="697">
          <cell r="E697" t="str">
            <v>\Reporting\Server</v>
          </cell>
        </row>
        <row r="698">
          <cell r="E698" t="str">
            <v>\Reporting\Service Releases</v>
          </cell>
        </row>
        <row r="699">
          <cell r="E699" t="str">
            <v>\Reporting\Styling</v>
          </cell>
        </row>
        <row r="700">
          <cell r="E700" t="str">
            <v>\Reporting\Viewer</v>
          </cell>
        </row>
        <row r="701">
          <cell r="E701" t="str">
            <v>\SharePoint</v>
          </cell>
        </row>
        <row r="702">
          <cell r="E702" t="str">
            <v>\SharePoint\Banner</v>
          </cell>
        </row>
        <row r="703">
          <cell r="E703" t="str">
            <v>\SharePoint\Builds</v>
          </cell>
        </row>
        <row r="704">
          <cell r="E704" t="str">
            <v>\SharePoint\Chart</v>
          </cell>
        </row>
        <row r="705">
          <cell r="E705" t="str">
            <v>\SharePoint\Documentation</v>
          </cell>
        </row>
        <row r="706">
          <cell r="E706" t="str">
            <v>\SharePoint\Gauge</v>
          </cell>
        </row>
        <row r="707">
          <cell r="E707" t="str">
            <v>\SharePoint\Grid</v>
          </cell>
        </row>
        <row r="708">
          <cell r="E708" t="str">
            <v>\SharePoint\History Timeline</v>
          </cell>
        </row>
        <row r="709">
          <cell r="E709" t="str">
            <v>\SharePoint\Installers</v>
          </cell>
        </row>
        <row r="710">
          <cell r="E710" t="str">
            <v>\SharePoint\Map</v>
          </cell>
        </row>
        <row r="711">
          <cell r="E711" t="str">
            <v>\SharePoint\Pivot Grid</v>
          </cell>
        </row>
        <row r="712">
          <cell r="E712" t="str">
            <v>\Surface</v>
          </cell>
        </row>
        <row r="713">
          <cell r="E713" t="str">
            <v>\SWAT</v>
          </cell>
        </row>
        <row r="714">
          <cell r="E714" t="str">
            <v>\TFS</v>
          </cell>
        </row>
        <row r="715">
          <cell r="E715" t="str">
            <v>\UWP</v>
          </cell>
        </row>
        <row r="716">
          <cell r="E716" t="str">
            <v>\UWP\Barcodes</v>
          </cell>
        </row>
        <row r="717">
          <cell r="E717" t="str">
            <v>\UWP\Barcodes\Code 128</v>
          </cell>
        </row>
        <row r="718">
          <cell r="E718" t="str">
            <v>\UWP\Barcodes\QR Code</v>
          </cell>
        </row>
        <row r="719">
          <cell r="E719" t="str">
            <v>\UWP\Charts</v>
          </cell>
        </row>
        <row r="720">
          <cell r="E720" t="str">
            <v>\UWP\Charts\Data Chart</v>
          </cell>
        </row>
        <row r="721">
          <cell r="E721" t="str">
            <v>\UWP\Charts\Funnel Chart</v>
          </cell>
        </row>
        <row r="722">
          <cell r="E722" t="str">
            <v>\UWP\Charts\Pie Chart</v>
          </cell>
        </row>
        <row r="723">
          <cell r="E723" t="str">
            <v>\UWP\Gauges</v>
          </cell>
        </row>
        <row r="724">
          <cell r="E724" t="str">
            <v>\UWP\Gauges\Bullet Graph</v>
          </cell>
        </row>
        <row r="725">
          <cell r="E725" t="str">
            <v>\UWP\Gauges\Linear Gauge</v>
          </cell>
        </row>
        <row r="726">
          <cell r="E726" t="str">
            <v>\UWP\Gauges\Radial Gauge</v>
          </cell>
        </row>
        <row r="727">
          <cell r="E727" t="str">
            <v>\UWP\Grids</v>
          </cell>
        </row>
        <row r="728">
          <cell r="E728" t="str">
            <v>\UWP\Grids\Data Grid</v>
          </cell>
        </row>
        <row r="729">
          <cell r="E729" t="str">
            <v>\UWP\Sample Browser</v>
          </cell>
        </row>
        <row r="730">
          <cell r="E730" t="str">
            <v>\Windows 8</v>
          </cell>
        </row>
        <row r="731">
          <cell r="E731" t="str">
            <v>\Windows 8\WinJS</v>
          </cell>
        </row>
        <row r="732">
          <cell r="E732" t="str">
            <v>\Windows 8\WinJS\Automation</v>
          </cell>
        </row>
        <row r="733">
          <cell r="E733" t="str">
            <v>\Windows 8\WinJS\Builds</v>
          </cell>
        </row>
        <row r="734">
          <cell r="E734" t="str">
            <v>\Windows 8\WinJS\Chart</v>
          </cell>
        </row>
        <row r="735">
          <cell r="E735" t="str">
            <v>\Windows 8\WinJS\Grid</v>
          </cell>
        </row>
        <row r="736">
          <cell r="E736" t="str">
            <v>\Windows 8\WinJS\Helps</v>
          </cell>
        </row>
        <row r="737">
          <cell r="E737" t="str">
            <v>\Windows 8\WinJS\Installers</v>
          </cell>
        </row>
        <row r="738">
          <cell r="E738" t="str">
            <v>\Windows 8\WinJS\Localization</v>
          </cell>
        </row>
        <row r="739">
          <cell r="E739" t="str">
            <v>\Windows 8\WinJS\Private Build</v>
          </cell>
        </row>
        <row r="740">
          <cell r="E740" t="str">
            <v>\Windows 8\WinJS\Samples</v>
          </cell>
        </row>
        <row r="741">
          <cell r="E741" t="str">
            <v>\Windows 8\WinJS\Styling</v>
          </cell>
        </row>
        <row r="742">
          <cell r="E742" t="str">
            <v>\Windows 8\WinRT</v>
          </cell>
        </row>
        <row r="743">
          <cell r="E743" t="str">
            <v>\Windows 8\WinRT\Builds</v>
          </cell>
        </row>
        <row r="744">
          <cell r="E744" t="str">
            <v>\Windows 8\WinRT\Controls</v>
          </cell>
        </row>
        <row r="745">
          <cell r="E745" t="str">
            <v>\Windows 8\WinRT\Controls\Barcodes</v>
          </cell>
        </row>
        <row r="746">
          <cell r="E746" t="str">
            <v>\Windows 8\WinRT\Controls\Calendar</v>
          </cell>
        </row>
        <row r="747">
          <cell r="E747" t="str">
            <v>\Windows 8\WinRT\Controls\DataChart</v>
          </cell>
        </row>
        <row r="748">
          <cell r="E748" t="str">
            <v>\Windows 8\WinRT\Controls\Inputs</v>
          </cell>
        </row>
        <row r="749">
          <cell r="E749" t="str">
            <v>\Windows 8\WinRT\Controls\Menu</v>
          </cell>
        </row>
        <row r="750">
          <cell r="E750" t="str">
            <v>\Windows 8\WinRT\Controls\Menu\RadialMenu</v>
          </cell>
        </row>
        <row r="751">
          <cell r="E751" t="str">
            <v>\Windows 8\WinRT\Controls\XamGrid</v>
          </cell>
        </row>
        <row r="752">
          <cell r="E752" t="str">
            <v>\Windows 8\WinRT\Controls\XamGrid\Excel Exporter</v>
          </cell>
        </row>
        <row r="753">
          <cell r="E753" t="str">
            <v>\Windows 8\WinRT\Helps</v>
          </cell>
        </row>
        <row r="754">
          <cell r="E754" t="str">
            <v>\Windows 8\WinRT\Installers</v>
          </cell>
        </row>
        <row r="755">
          <cell r="E755" t="str">
            <v>\Windows 8\WinRT\Private Build</v>
          </cell>
        </row>
        <row r="756">
          <cell r="E756" t="str">
            <v>\Windows 8\WinRT\Samples</v>
          </cell>
        </row>
        <row r="757">
          <cell r="E757" t="str">
            <v>\Windows 8\WinRT\Samples Browser</v>
          </cell>
        </row>
        <row r="758">
          <cell r="E758" t="str">
            <v>\WinForms</v>
          </cell>
        </row>
        <row r="759">
          <cell r="E759" t="str">
            <v>\WinForms\Application Styling</v>
          </cell>
        </row>
        <row r="760">
          <cell r="E760" t="str">
            <v>\WinForms\Application Styling\AppStylist</v>
          </cell>
        </row>
        <row r="761">
          <cell r="E761" t="str">
            <v>\WinForms\Application Styling\AppStylistSupport</v>
          </cell>
        </row>
        <row r="762">
          <cell r="E762" t="str">
            <v>\WinForms\Application Styling\AppStylistSupport\AppStylistRuntime</v>
          </cell>
        </row>
        <row r="763">
          <cell r="E763" t="str">
            <v>\WinForms\Builds</v>
          </cell>
        </row>
        <row r="764">
          <cell r="E764" t="str">
            <v>\WinForms\CAB Extensibility Kit</v>
          </cell>
        </row>
        <row r="765">
          <cell r="E765" t="str">
            <v>\WinForms\CAB Extensibility Kit\UIElementManagers</v>
          </cell>
        </row>
        <row r="766">
          <cell r="E766" t="str">
            <v>\WinForms\CAB Extensibility Kit\UIElementManagers\ExplorerBarUIElementAdapter</v>
          </cell>
        </row>
        <row r="767">
          <cell r="E767" t="str">
            <v>\WinForms\CAB Extensibility Kit\UIElementManagers\StatusBarUIElementAdapter</v>
          </cell>
        </row>
        <row r="768">
          <cell r="E768" t="str">
            <v>\WinForms\CAB Extensibility Kit\UIElementManagers\ToolbarsManagerUIElementAdapter</v>
          </cell>
        </row>
        <row r="769">
          <cell r="E769" t="str">
            <v>\WinForms\CAB Extensibility Kit\UIElementManagers\TreeViewUIElementAdapter</v>
          </cell>
        </row>
        <row r="770">
          <cell r="E770" t="str">
            <v>\WinForms\CAB Extensibility Kit\Workspaces</v>
          </cell>
        </row>
        <row r="771">
          <cell r="E771" t="str">
            <v>\WinForms\CAB Extensibility Kit\Workspaces\DockWorkspace</v>
          </cell>
        </row>
        <row r="772">
          <cell r="E772" t="str">
            <v>\WinForms\CAB Extensibility Kit\Workspaces\ExplorerBarWorkspace</v>
          </cell>
        </row>
        <row r="773">
          <cell r="E773" t="str">
            <v>\WinForms\CAB Extensibility Kit\Workspaces\MdiTabWorkspace</v>
          </cell>
        </row>
        <row r="774">
          <cell r="E774" t="str">
            <v>\WinForms\CAB Extensibility Kit\Workspaces\TabWorkspace</v>
          </cell>
        </row>
        <row r="775">
          <cell r="E775" t="str">
            <v>\WinForms\CAB Extensibility Kit\Workspaces\ToolbarsManagerWorkspace</v>
          </cell>
        </row>
        <row r="776">
          <cell r="E776" t="str">
            <v>\WinForms\CalcManager</v>
          </cell>
        </row>
        <row r="777">
          <cell r="E777" t="str">
            <v>\WinForms\Carousel</v>
          </cell>
        </row>
        <row r="778">
          <cell r="E778" t="str">
            <v>\WinForms\Chart</v>
          </cell>
        </row>
        <row r="779">
          <cell r="E779" t="str">
            <v>\WinForms\CodedUI</v>
          </cell>
        </row>
        <row r="780">
          <cell r="E780" t="str">
            <v>\WinForms\CodedUI\Editors</v>
          </cell>
        </row>
        <row r="781">
          <cell r="E781" t="str">
            <v>\WinForms\CodedUI\Editors\CheckEditor</v>
          </cell>
        </row>
        <row r="782">
          <cell r="E782" t="str">
            <v>\WinForms\CodedUI\Editors\ComboEditor</v>
          </cell>
        </row>
        <row r="783">
          <cell r="E783" t="str">
            <v>\WinForms\CodedUI\Editors\DateTimeEditor</v>
          </cell>
        </row>
        <row r="784">
          <cell r="E784" t="str">
            <v>\WinForms\CodedUI\Editors\TextEditor</v>
          </cell>
        </row>
        <row r="785">
          <cell r="E785" t="str">
            <v>\WinForms\CodedUI\Grid</v>
          </cell>
        </row>
        <row r="786">
          <cell r="E786" t="str">
            <v>\WinForms\CodedUI\Misc</v>
          </cell>
        </row>
        <row r="787">
          <cell r="E787" t="str">
            <v>\WinForms\CodedUI\Tree</v>
          </cell>
        </row>
        <row r="788">
          <cell r="E788" t="str">
            <v>\WinForms\CodedUI\Win</v>
          </cell>
        </row>
        <row r="789">
          <cell r="E789" t="str">
            <v>\WinForms\CodedUI\Win\Button</v>
          </cell>
        </row>
        <row r="790">
          <cell r="E790" t="str">
            <v>\WinForms\CodedUI\Win\ProgressBar</v>
          </cell>
        </row>
        <row r="791">
          <cell r="E791" t="str">
            <v>\WinForms\CodedUI\Win\ScrollBar</v>
          </cell>
        </row>
        <row r="792">
          <cell r="E792" t="str">
            <v>\WinForms\CodedUI\Win\TrackBar</v>
          </cell>
        </row>
        <row r="793">
          <cell r="E793" t="str">
            <v>\WinForms\DataSource</v>
          </cell>
        </row>
        <row r="794">
          <cell r="E794" t="str">
            <v>\WinForms\DV</v>
          </cell>
        </row>
        <row r="795">
          <cell r="E795" t="str">
            <v>\WinForms\DV\Barcode</v>
          </cell>
        </row>
        <row r="796">
          <cell r="E796" t="str">
            <v>\WinForms\DV\BulletGraph</v>
          </cell>
        </row>
        <row r="797">
          <cell r="E797" t="str">
            <v>\WinForms\DV\DataChart</v>
          </cell>
        </row>
        <row r="798">
          <cell r="E798" t="str">
            <v>\WinForms\DV\DoughnutChart</v>
          </cell>
        </row>
        <row r="799">
          <cell r="E799" t="str">
            <v>\WinForms\DV\LinearGauge</v>
          </cell>
        </row>
        <row r="800">
          <cell r="E800" t="str">
            <v>\WinForms\DV\PieChart</v>
          </cell>
        </row>
        <row r="801">
          <cell r="E801" t="str">
            <v>\WinForms\DV\RadialGauge</v>
          </cell>
        </row>
        <row r="802">
          <cell r="E802" t="str">
            <v>\WinForms\DV\Sparkline</v>
          </cell>
        </row>
        <row r="803">
          <cell r="E803" t="str">
            <v>\WinForms\Editors</v>
          </cell>
        </row>
        <row r="804">
          <cell r="E804" t="str">
            <v>\WinForms\Editors\Calculator</v>
          </cell>
        </row>
        <row r="805">
          <cell r="E805" t="str">
            <v>\WinForms\Editors\CalculatorDropDown</v>
          </cell>
        </row>
        <row r="806">
          <cell r="E806" t="str">
            <v>\WinForms\Editors\CheckEditor</v>
          </cell>
        </row>
        <row r="807">
          <cell r="E807" t="str">
            <v>\WinForms\Editors\ColorPicker</v>
          </cell>
        </row>
        <row r="808">
          <cell r="E808" t="str">
            <v>\WinForms\Editors\ComboEditor</v>
          </cell>
        </row>
        <row r="809">
          <cell r="E809" t="str">
            <v>\WinForms\Editors\ControlContainer</v>
          </cell>
        </row>
        <row r="810">
          <cell r="E810" t="str">
            <v>\WinForms\Editors\CurrencyEditor</v>
          </cell>
        </row>
        <row r="811">
          <cell r="E811" t="str">
            <v>\WinForms\Editors\DateTimeEditor</v>
          </cell>
        </row>
        <row r="812">
          <cell r="E812" t="str">
            <v>\WinForms\Editors\FontNameEditor</v>
          </cell>
        </row>
        <row r="813">
          <cell r="E813" t="str">
            <v>\WinForms\Editors\MaskedEdit</v>
          </cell>
        </row>
        <row r="814">
          <cell r="E814" t="str">
            <v>\WinForms\Editors\NumericEditor</v>
          </cell>
        </row>
        <row r="815">
          <cell r="E815" t="str">
            <v>\WinForms\Editors\OptionSet</v>
          </cell>
        </row>
        <row r="816">
          <cell r="E816" t="str">
            <v>\WinForms\Editors\PictureBox</v>
          </cell>
        </row>
        <row r="817">
          <cell r="E817" t="str">
            <v>\WinForms\Editors\RadioButton</v>
          </cell>
        </row>
        <row r="818">
          <cell r="E818" t="str">
            <v>\WinForms\Editors\TextEditor</v>
          </cell>
        </row>
        <row r="819">
          <cell r="E819" t="str">
            <v>\WinForms\Editors\TimeSpanEditor</v>
          </cell>
        </row>
        <row r="820">
          <cell r="E820" t="str">
            <v>\WinForms\Editors\TimeZoneEditor</v>
          </cell>
        </row>
        <row r="821">
          <cell r="E821" t="str">
            <v>\WinForms\Editors\TrackBar</v>
          </cell>
        </row>
        <row r="822">
          <cell r="E822" t="str">
            <v>\WinForms\ExplorerBar</v>
          </cell>
        </row>
        <row r="823">
          <cell r="E823" t="str">
            <v>\WinForms\GanttView</v>
          </cell>
        </row>
        <row r="824">
          <cell r="E824" t="str">
            <v>\WinForms\GanttView\PrintDocument</v>
          </cell>
        </row>
        <row r="825">
          <cell r="E825" t="str">
            <v>\WinForms\Gauge</v>
          </cell>
        </row>
        <row r="826">
          <cell r="E826" t="str">
            <v>\WinForms\Grid</v>
          </cell>
        </row>
        <row r="827">
          <cell r="E827" t="str">
            <v>\WinForms\Grid\ColumnChooser</v>
          </cell>
        </row>
        <row r="828">
          <cell r="E828" t="str">
            <v>\WinForms\Grid\Combo</v>
          </cell>
        </row>
        <row r="829">
          <cell r="E829" t="str">
            <v>\WinForms\Grid\DocumentExporter</v>
          </cell>
        </row>
        <row r="830">
          <cell r="E830" t="str">
            <v>\WinForms\Grid\DropDown</v>
          </cell>
        </row>
        <row r="831">
          <cell r="E831" t="str">
            <v>\WinForms\Grid\ExcelExporter</v>
          </cell>
        </row>
        <row r="832">
          <cell r="E832" t="str">
            <v>\WinForms\Grid\PivotGrid</v>
          </cell>
        </row>
        <row r="833">
          <cell r="E833" t="str">
            <v>\WinForms\Grid\PrintDocument</v>
          </cell>
        </row>
        <row r="834">
          <cell r="E834" t="str">
            <v>\WinForms\Grid\RowEditTemplate</v>
          </cell>
        </row>
        <row r="835">
          <cell r="E835" t="str">
            <v>\WinForms\Grid\WordWriter</v>
          </cell>
        </row>
        <row r="836">
          <cell r="E836" t="str">
            <v>\WinForms\Helps</v>
          </cell>
        </row>
        <row r="837">
          <cell r="E837" t="str">
            <v>\WinForms\Helps\MSHelp</v>
          </cell>
        </row>
        <row r="838">
          <cell r="E838" t="str">
            <v>\WinForms\Helps\MSHelpViewer</v>
          </cell>
        </row>
        <row r="839">
          <cell r="E839" t="str">
            <v>\WinForms\InkProvider</v>
          </cell>
        </row>
        <row r="840">
          <cell r="E840" t="str">
            <v>\WinForms\Installers</v>
          </cell>
        </row>
        <row r="841">
          <cell r="E841" t="str">
            <v>\WinForms\Installers\Help</v>
          </cell>
        </row>
        <row r="842">
          <cell r="E842" t="str">
            <v>\WinForms\Installers\Samples</v>
          </cell>
        </row>
        <row r="843">
          <cell r="E843" t="str">
            <v>\WinForms\Installers\ServiceRelease</v>
          </cell>
        </row>
        <row r="844">
          <cell r="E844" t="str">
            <v>\WinForms\Installers\VolumeRelease</v>
          </cell>
        </row>
        <row r="845">
          <cell r="E845" t="str">
            <v>\WinForms\Listbar</v>
          </cell>
        </row>
        <row r="846">
          <cell r="E846" t="str">
            <v>\WinForms\ListView</v>
          </cell>
        </row>
        <row r="847">
          <cell r="E847" t="str">
            <v>\WinForms\LiveTileView</v>
          </cell>
        </row>
        <row r="848">
          <cell r="E848" t="str">
            <v>\WinForms\Localization</v>
          </cell>
        </row>
        <row r="849">
          <cell r="E849" t="str">
            <v>\WinForms\Misc</v>
          </cell>
        </row>
        <row r="850">
          <cell r="E850" t="str">
            <v>\WinForms\Misc\AnimationControl</v>
          </cell>
        </row>
        <row r="851">
          <cell r="E851" t="str">
            <v>\WinForms\Misc\Button</v>
          </cell>
        </row>
        <row r="852">
          <cell r="E852" t="str">
            <v>\WinForms\Misc\DesktopAlert</v>
          </cell>
        </row>
        <row r="853">
          <cell r="E853" t="str">
            <v>\WinForms\Misc\DropDownButton</v>
          </cell>
        </row>
        <row r="854">
          <cell r="E854" t="str">
            <v>\WinForms\Misc\ExpandableGroupBox</v>
          </cell>
        </row>
        <row r="855">
          <cell r="E855" t="str">
            <v>\WinForms\Misc\FlowLayoutManager</v>
          </cell>
        </row>
        <row r="856">
          <cell r="E856" t="str">
            <v>\WinForms\Misc\FormattedLinkLabel</v>
          </cell>
        </row>
        <row r="857">
          <cell r="E857" t="str">
            <v>\WinForms\Misc\FormattedTextEditor</v>
          </cell>
        </row>
        <row r="858">
          <cell r="E858" t="str">
            <v>\WinForms\Misc\FormattedTextEditor\WordWriter</v>
          </cell>
        </row>
        <row r="859">
          <cell r="E859" t="str">
            <v>\WinForms\Misc\GridBagLayoutManager</v>
          </cell>
        </row>
        <row r="860">
          <cell r="E860" t="str">
            <v>\WinForms\Misc\GridBagLayoutPanel</v>
          </cell>
        </row>
        <row r="861">
          <cell r="E861" t="str">
            <v>\WinForms\Misc\GroupBox</v>
          </cell>
        </row>
        <row r="862">
          <cell r="E862" t="str">
            <v>\WinForms\Misc\Label</v>
          </cell>
        </row>
        <row r="863">
          <cell r="E863" t="str">
            <v>\WinForms\Misc\NavigationBar</v>
          </cell>
        </row>
        <row r="864">
          <cell r="E864" t="str">
            <v>\WinForms\Misc\Panel</v>
          </cell>
        </row>
        <row r="865">
          <cell r="E865" t="str">
            <v>\WinForms\Misc\PopupControlContainer</v>
          </cell>
        </row>
        <row r="866">
          <cell r="E866" t="str">
            <v>\WinForms\Misc\PrintPreviewControl</v>
          </cell>
        </row>
        <row r="867">
          <cell r="E867" t="str">
            <v>\WinForms\Misc\PrintPreviewThumbnail</v>
          </cell>
        </row>
        <row r="868">
          <cell r="E868" t="str">
            <v>\WinForms\Misc\Splitter</v>
          </cell>
        </row>
        <row r="869">
          <cell r="E869" t="str">
            <v>\WinForms\Misc\TilePanel</v>
          </cell>
        </row>
        <row r="870">
          <cell r="E870" t="str">
            <v>\WinForms\Misc\UltraPeekPopup</v>
          </cell>
        </row>
        <row r="871">
          <cell r="E871" t="str">
            <v>\WinForms\Misc\Validator</v>
          </cell>
        </row>
        <row r="872">
          <cell r="E872" t="str">
            <v>\WinForms\Misc\ZoomPanel</v>
          </cell>
        </row>
        <row r="873">
          <cell r="E873" t="str">
            <v>\WinForms\PrintPreviewDialog</v>
          </cell>
        </row>
        <row r="874">
          <cell r="E874" t="str">
            <v>\WinForms\Private Build</v>
          </cell>
        </row>
        <row r="875">
          <cell r="E875" t="str">
            <v>\WinForms\Radial Menu</v>
          </cell>
        </row>
        <row r="876">
          <cell r="E876" t="str">
            <v>\WinForms\Samples</v>
          </cell>
        </row>
        <row r="877">
          <cell r="E877" t="str">
            <v>\WinForms\Samples\Feature Browser</v>
          </cell>
        </row>
        <row r="878">
          <cell r="E878" t="str">
            <v>\WinForms\Samples\Showcase</v>
          </cell>
        </row>
        <row r="879">
          <cell r="E879" t="str">
            <v>\WinForms\Schedule</v>
          </cell>
        </row>
        <row r="880">
          <cell r="E880" t="str">
            <v>\WinForms\Schedule\CalendarCombo</v>
          </cell>
        </row>
        <row r="881">
          <cell r="E881" t="str">
            <v>\WinForms\Schedule\CalendarInfo</v>
          </cell>
        </row>
        <row r="882">
          <cell r="E882" t="str">
            <v>\WinForms\Schedule\CalendarLook</v>
          </cell>
        </row>
        <row r="883">
          <cell r="E883" t="str">
            <v>\WinForms\Schedule\DayView</v>
          </cell>
        </row>
        <row r="884">
          <cell r="E884" t="str">
            <v>\WinForms\Schedule\MonthViewMulti</v>
          </cell>
        </row>
        <row r="885">
          <cell r="E885" t="str">
            <v>\WinForms\Schedule\MonthViewSingle</v>
          </cell>
        </row>
        <row r="886">
          <cell r="E886" t="str">
            <v>\WinForms\Schedule\PrintDocument</v>
          </cell>
        </row>
        <row r="887">
          <cell r="E887" t="str">
            <v>\WinForms\Schedule\TimelineView</v>
          </cell>
        </row>
        <row r="888">
          <cell r="E888" t="str">
            <v>\WinForms\Schedule\WeekView</v>
          </cell>
        </row>
        <row r="889">
          <cell r="E889" t="str">
            <v>\WinForms\Service Releases</v>
          </cell>
        </row>
        <row r="890">
          <cell r="E890" t="str">
            <v>\WinForms\SpellChecker</v>
          </cell>
        </row>
        <row r="891">
          <cell r="E891" t="str">
            <v>\WinForms\SpreadSheet</v>
          </cell>
        </row>
        <row r="892">
          <cell r="E892" t="str">
            <v>\WinForms\Styling</v>
          </cell>
        </row>
        <row r="893">
          <cell r="E893" t="str">
            <v>\WinForms\Toolbars</v>
          </cell>
        </row>
        <row r="894">
          <cell r="E894" t="str">
            <v>\WinForms\Toolbars\DockManager</v>
          </cell>
        </row>
        <row r="895">
          <cell r="E895" t="str">
            <v>\WinForms\Toolbars\OfficeNavBar</v>
          </cell>
        </row>
        <row r="896">
          <cell r="E896" t="str">
            <v>\WinForms\Toolbars\RadialMenu</v>
          </cell>
        </row>
        <row r="897">
          <cell r="E897" t="str">
            <v>\WinForms\Toolbars\StatusBar</v>
          </cell>
        </row>
        <row r="898">
          <cell r="E898" t="str">
            <v>\WinForms\Toolbars\TabbedMdiManager</v>
          </cell>
        </row>
        <row r="899">
          <cell r="E899" t="str">
            <v>\WinForms\Toolbars\TabControl</v>
          </cell>
        </row>
        <row r="900">
          <cell r="E900" t="str">
            <v>\WinForms\Toolbars\TabStripControl</v>
          </cell>
        </row>
        <row r="901">
          <cell r="E901" t="str">
            <v>\WinForms\Toolbars\ToolbarsManager</v>
          </cell>
        </row>
        <row r="902">
          <cell r="E902" t="str">
            <v>\WinForms\Toolbars\ToolbarsManager\ApplicationMenu2010</v>
          </cell>
        </row>
        <row r="903">
          <cell r="E903" t="str">
            <v>\WinForms\Toolbars\ToolbarsManager\Office2010 Ribbon</v>
          </cell>
        </row>
        <row r="904">
          <cell r="E904" t="str">
            <v>\WinForms\Tree</v>
          </cell>
        </row>
        <row r="905">
          <cell r="E905" t="str">
            <v>\WinForms\Win</v>
          </cell>
        </row>
        <row r="906">
          <cell r="E906" t="str">
            <v>\WinForms\Win\ActivityIndicator</v>
          </cell>
        </row>
        <row r="907">
          <cell r="E907" t="str">
            <v>\WinForms\Win\ColorPalette</v>
          </cell>
        </row>
        <row r="908">
          <cell r="E908" t="str">
            <v>\WinForms\Win\FormManager</v>
          </cell>
        </row>
        <row r="909">
          <cell r="E909" t="str">
            <v>\WinForms\Win\InboxControlStyler</v>
          </cell>
        </row>
        <row r="910">
          <cell r="E910" t="str">
            <v>\WinForms\Win\MessageBox</v>
          </cell>
        </row>
        <row r="911">
          <cell r="E911" t="str">
            <v>\WinForms\Win\PaletteInfo</v>
          </cell>
        </row>
        <row r="912">
          <cell r="E912" t="str">
            <v>\WinForms\Win\PrintDocument</v>
          </cell>
        </row>
        <row r="913">
          <cell r="E913" t="str">
            <v>\WinForms\Win\ProgressBar</v>
          </cell>
        </row>
        <row r="914">
          <cell r="E914" t="str">
            <v>\WinForms\Win\ScrollBar</v>
          </cell>
        </row>
        <row r="915">
          <cell r="E915" t="str">
            <v>\WinForms\Win\TooltipManager</v>
          </cell>
        </row>
        <row r="916">
          <cell r="E916" t="str">
            <v>\WinForms\Win\TouchProvider</v>
          </cell>
        </row>
        <row r="917">
          <cell r="E917" t="str">
            <v>\WinForms Team</v>
          </cell>
        </row>
        <row r="918">
          <cell r="E918" t="str">
            <v>\Xamarin</v>
          </cell>
        </row>
        <row r="919">
          <cell r="E919" t="str">
            <v>\Xamarin\Barcodes</v>
          </cell>
        </row>
        <row r="920">
          <cell r="E920" t="str">
            <v>\Xamarin\Barcodes\Code128</v>
          </cell>
        </row>
        <row r="921">
          <cell r="E921" t="str">
            <v>\Xamarin\Barcodes\QRCode</v>
          </cell>
        </row>
        <row r="922">
          <cell r="E922" t="str">
            <v>\Xamarin\Charts</v>
          </cell>
        </row>
        <row r="923">
          <cell r="E923" t="str">
            <v>\Xamarin\Charts\Category Chart</v>
          </cell>
        </row>
        <row r="924">
          <cell r="E924" t="str">
            <v>\Xamarin\Charts\Data Chart</v>
          </cell>
        </row>
        <row r="925">
          <cell r="E925" t="str">
            <v>\Xamarin\Charts\Doughnut Chart</v>
          </cell>
        </row>
        <row r="926">
          <cell r="E926" t="str">
            <v>\Xamarin\Charts\Funnel Chart</v>
          </cell>
        </row>
        <row r="927">
          <cell r="E927" t="str">
            <v>\Xamarin\Charts\Pie Chart</v>
          </cell>
        </row>
        <row r="928">
          <cell r="E928" t="str">
            <v>\Xamarin\Charts\Sparkline</v>
          </cell>
        </row>
        <row r="929">
          <cell r="E929" t="str">
            <v>\Xamarin\Frameworks</v>
          </cell>
        </row>
        <row r="930">
          <cell r="E930" t="str">
            <v>\Xamarin\Frameworks\Excel</v>
          </cell>
        </row>
        <row r="931">
          <cell r="E931" t="str">
            <v>\Xamarin\Gauges</v>
          </cell>
        </row>
        <row r="932">
          <cell r="E932" t="str">
            <v>\Xamarin\Gauges\Bullet Graph</v>
          </cell>
        </row>
        <row r="933">
          <cell r="E933" t="str">
            <v>\Xamarin\Gauges\Linear Gauge</v>
          </cell>
        </row>
        <row r="934">
          <cell r="E934" t="str">
            <v>\Xamarin\Gauges\Radial Gauge</v>
          </cell>
        </row>
        <row r="935">
          <cell r="E935" t="str">
            <v>\Xamarin\Grids</v>
          </cell>
        </row>
        <row r="936">
          <cell r="E936" t="str">
            <v>\Xamarin\Grids\Data Grid</v>
          </cell>
        </row>
        <row r="937">
          <cell r="E937" t="str">
            <v>\Xamarin\Helps</v>
          </cell>
        </row>
        <row r="938">
          <cell r="E938" t="str">
            <v>\Xamarin\Samples Browser</v>
          </cell>
        </row>
        <row r="939">
          <cell r="E939" t="str">
            <v>\Xamarin\Scheduler</v>
          </cell>
        </row>
        <row r="940">
          <cell r="E940" t="str">
            <v>\Xamarin\Showcases</v>
          </cell>
        </row>
        <row r="941">
          <cell r="E941" t="str">
            <v>\XAML</v>
          </cell>
        </row>
        <row r="942">
          <cell r="E942" t="str">
            <v>\XAML\Shared</v>
          </cell>
        </row>
        <row r="943">
          <cell r="E943" t="str">
            <v>\XAML\Shared\Barcodes</v>
          </cell>
        </row>
        <row r="944">
          <cell r="E944" t="str">
            <v>\XAML\Shared\Barcodes\Barcode</v>
          </cell>
        </row>
        <row r="945">
          <cell r="E945" t="str">
            <v>\XAML\Shared\Barcodes\BarcodeReader</v>
          </cell>
        </row>
        <row r="946">
          <cell r="E946" t="str">
            <v>\XAML\Shared\CalculationManager</v>
          </cell>
        </row>
        <row r="947">
          <cell r="E947" t="str">
            <v>\XAML\Shared\CalculationManager\FormulaEditor</v>
          </cell>
        </row>
        <row r="948">
          <cell r="E948" t="str">
            <v>\XAML\Shared\CalculationManager\FormulaEditorDialog</v>
          </cell>
        </row>
        <row r="949">
          <cell r="E949" t="str">
            <v>\XAML\Shared\CalculationManager\XamDataGrid Integration</v>
          </cell>
        </row>
        <row r="950">
          <cell r="E950" t="str">
            <v>\XAML\Shared\CalculationManager\XamGrid Integration</v>
          </cell>
        </row>
        <row r="951">
          <cell r="E951" t="str">
            <v>\XAML\Shared\Charts</v>
          </cell>
        </row>
        <row r="952">
          <cell r="E952" t="str">
            <v>\XAML\Shared\Charts\DataChart</v>
          </cell>
        </row>
        <row r="953">
          <cell r="E953" t="str">
            <v>\XAML\Shared\Charts\DataChart\OlapAxis</v>
          </cell>
        </row>
        <row r="954">
          <cell r="E954" t="str">
            <v>\XAML\Shared\Charts\DonutChart</v>
          </cell>
        </row>
        <row r="955">
          <cell r="E955" t="str">
            <v>\XAML\Shared\Charts\FunnelChart</v>
          </cell>
        </row>
        <row r="956">
          <cell r="E956" t="str">
            <v>\XAML\Shared\Charts\OlapPieChart</v>
          </cell>
        </row>
        <row r="957">
          <cell r="E957" t="str">
            <v>\XAML\Shared\Charts\PieChart</v>
          </cell>
        </row>
        <row r="958">
          <cell r="E958" t="str">
            <v>\XAML\Shared\Charts\RadialGauge</v>
          </cell>
        </row>
        <row r="959">
          <cell r="E959" t="str">
            <v>\XAML\Shared\Charts\Sparkline</v>
          </cell>
        </row>
        <row r="960">
          <cell r="E960" t="str">
            <v>\XAML\Shared\Color Tuner</v>
          </cell>
        </row>
        <row r="961">
          <cell r="E961" t="str">
            <v>\XAML\Shared\DV</v>
          </cell>
        </row>
        <row r="962">
          <cell r="E962" t="str">
            <v>\XAML\Shared\DV\Gauge</v>
          </cell>
        </row>
        <row r="963">
          <cell r="E963" t="str">
            <v>\XAML\Shared\DV\Gauge\BulletGraph</v>
          </cell>
        </row>
        <row r="964">
          <cell r="E964" t="str">
            <v>\XAML\Shared\DV\Gauge\Linear</v>
          </cell>
        </row>
        <row r="965">
          <cell r="E965" t="str">
            <v>\XAML\Shared\DV\Gauge\Radial</v>
          </cell>
        </row>
        <row r="966">
          <cell r="E966" t="str">
            <v>\XAML\Shared\DV\Gauge\SegmentedDisplay</v>
          </cell>
        </row>
        <row r="967">
          <cell r="E967" t="str">
            <v>\XAML\Shared\DV\Network Node</v>
          </cell>
        </row>
        <row r="968">
          <cell r="E968" t="str">
            <v>\XAML\Shared\DV\OrgChart</v>
          </cell>
        </row>
        <row r="969">
          <cell r="E969" t="str">
            <v>\XAML\Shared\DV\Timeline</v>
          </cell>
        </row>
        <row r="970">
          <cell r="E970" t="str">
            <v>\XAML\Shared\DV\TreeMap</v>
          </cell>
        </row>
        <row r="971">
          <cell r="E971" t="str">
            <v>\XAML\Shared\DV\Zoombar</v>
          </cell>
        </row>
        <row r="972">
          <cell r="E972" t="str">
            <v>\XAML\Shared\Editors</v>
          </cell>
        </row>
        <row r="973">
          <cell r="E973" t="str">
            <v>\XAML\Shared\Editors\Calendar</v>
          </cell>
        </row>
        <row r="974">
          <cell r="E974" t="str">
            <v>\XAML\Shared\Editors\ColorPicker</v>
          </cell>
        </row>
        <row r="975">
          <cell r="E975" t="str">
            <v>\XAML\Shared\Editors\ComboEditors</v>
          </cell>
        </row>
        <row r="976">
          <cell r="E976" t="str">
            <v>\XAML\Shared\Editors\ComboEditors\ComboEditor</v>
          </cell>
        </row>
        <row r="977">
          <cell r="E977" t="str">
            <v>\XAML\Shared\Editors\ComboEditors\MultiColumnCombo</v>
          </cell>
        </row>
        <row r="978">
          <cell r="E978" t="str">
            <v>\XAML\Shared\Editors\Inputs</v>
          </cell>
        </row>
        <row r="979">
          <cell r="E979" t="str">
            <v>\XAML\Shared\Editors\Inputs\Currency</v>
          </cell>
        </row>
        <row r="980">
          <cell r="E980" t="str">
            <v>\XAML\Shared\Editors\Inputs\DateTime</v>
          </cell>
        </row>
        <row r="981">
          <cell r="E981" t="str">
            <v>\XAML\Shared\Editors\Inputs\Masked</v>
          </cell>
        </row>
        <row r="982">
          <cell r="E982" t="str">
            <v>\XAML\Shared\Editors\Inputs\Numeric</v>
          </cell>
        </row>
        <row r="983">
          <cell r="E983" t="str">
            <v>\XAML\Shared\Editors\RichTextEditor</v>
          </cell>
        </row>
        <row r="984">
          <cell r="E984" t="str">
            <v>\XAML\Shared\Editors\Slider</v>
          </cell>
        </row>
        <row r="985">
          <cell r="E985" t="str">
            <v>\XAML\Shared\Editors\SpellChecker</v>
          </cell>
        </row>
        <row r="986">
          <cell r="E986" t="str">
            <v>\XAML\Shared\Editors\SyntaxEditor</v>
          </cell>
        </row>
        <row r="987">
          <cell r="E987" t="str">
            <v>\XAML\Shared\Frameworks</v>
          </cell>
        </row>
        <row r="988">
          <cell r="E988" t="str">
            <v>\XAML\Shared\Frameworks\Control Persistence Framework</v>
          </cell>
        </row>
        <row r="989">
          <cell r="E989" t="str">
            <v>\XAML\Shared\Frameworks\Drag and Drop Framework</v>
          </cell>
        </row>
        <row r="990">
          <cell r="E990" t="str">
            <v>\XAML\Shared\Frameworks\Excel</v>
          </cell>
        </row>
        <row r="991">
          <cell r="E991" t="str">
            <v>\XAML\Shared\Frameworks\Math</v>
          </cell>
        </row>
        <row r="992">
          <cell r="E992" t="str">
            <v>\XAML\Shared\Frameworks\Resource Washer</v>
          </cell>
        </row>
        <row r="993">
          <cell r="E993" t="str">
            <v>\XAML\Shared\Frameworks\SyntaxParsingEngine</v>
          </cell>
        </row>
        <row r="994">
          <cell r="E994" t="str">
            <v>\XAML\Shared\Frameworks\Undo and Redo Framework</v>
          </cell>
        </row>
        <row r="995">
          <cell r="E995" t="str">
            <v>\XAML\Shared\Frameworks\Word</v>
          </cell>
        </row>
        <row r="996">
          <cell r="E996" t="str">
            <v>\XAML\Shared\Gantt</v>
          </cell>
        </row>
        <row r="997">
          <cell r="E997" t="str">
            <v>\XAML\Shared\Grids</v>
          </cell>
        </row>
        <row r="998">
          <cell r="E998" t="str">
            <v>\XAML\Shared\Grids\PivotGrid</v>
          </cell>
        </row>
        <row r="999">
          <cell r="E999" t="str">
            <v>\XAML\Shared\Grids\XamGrid</v>
          </cell>
        </row>
        <row r="1000">
          <cell r="E1000" t="str">
            <v>\XAML\Shared\Grids\XamGrid\Excel Exporter</v>
          </cell>
        </row>
        <row r="1001">
          <cell r="E1001" t="str">
            <v>\XAML\Shared\Grids\XamGrid\Word Exporter</v>
          </cell>
        </row>
        <row r="1002">
          <cell r="E1002" t="str">
            <v>\XAML\Shared\Interactions</v>
          </cell>
        </row>
        <row r="1003">
          <cell r="E1003" t="str">
            <v>\XAML\Shared\Interactions\DialogWindow</v>
          </cell>
        </row>
        <row r="1004">
          <cell r="E1004" t="str">
            <v>\XAML\Shared\Maps</v>
          </cell>
        </row>
        <row r="1005">
          <cell r="E1005" t="str">
            <v>\XAML\Shared\Maps\GeographicMap</v>
          </cell>
        </row>
        <row r="1006">
          <cell r="E1006" t="str">
            <v>\XAML\Shared\Maps\Map</v>
          </cell>
        </row>
        <row r="1007">
          <cell r="E1007" t="str">
            <v>\XAML\Shared\Menus</v>
          </cell>
        </row>
        <row r="1008">
          <cell r="E1008" t="str">
            <v>\XAML\Shared\Menus\DataTree</v>
          </cell>
        </row>
        <row r="1009">
          <cell r="E1009" t="str">
            <v>\XAML\Shared\Menus\Menu</v>
          </cell>
        </row>
        <row r="1010">
          <cell r="E1010" t="str">
            <v>\XAML\Shared\Menus\Menu\ContextMenu</v>
          </cell>
        </row>
        <row r="1011">
          <cell r="E1011" t="str">
            <v>\XAML\Shared\Menus\Menu\Menu</v>
          </cell>
        </row>
        <row r="1012">
          <cell r="E1012" t="str">
            <v>\XAML\Shared\Menus\RadialMenu</v>
          </cell>
        </row>
        <row r="1013">
          <cell r="E1013" t="str">
            <v>\XAML\Shared\Menus\TagCloud</v>
          </cell>
        </row>
        <row r="1014">
          <cell r="E1014" t="str">
            <v>\XAML\Shared\OverviewPlusDetails</v>
          </cell>
        </row>
        <row r="1015">
          <cell r="E1015" t="str">
            <v>\XAML\Shared\Schedule</v>
          </cell>
        </row>
        <row r="1016">
          <cell r="E1016" t="str">
            <v>\XAML\Shared\Schedule\DateNavigatorView</v>
          </cell>
        </row>
        <row r="1017">
          <cell r="E1017" t="str">
            <v>\XAML\Shared\Schedule\DayView</v>
          </cell>
        </row>
        <row r="1018">
          <cell r="E1018" t="str">
            <v>\XAML\Shared\Schedule\ExchangeDataConnector</v>
          </cell>
        </row>
        <row r="1019">
          <cell r="E1019" t="str">
            <v>\XAML\Shared\Schedule\MonthView</v>
          </cell>
        </row>
        <row r="1020">
          <cell r="E1020" t="str">
            <v>\XAML\Shared\Schedule\OutlookCalendarView</v>
          </cell>
        </row>
        <row r="1021">
          <cell r="E1021" t="str">
            <v>\XAML\Shared\Schedule\ScheduleView</v>
          </cell>
        </row>
        <row r="1022">
          <cell r="E1022" t="str">
            <v>\XAML\Shared\TileManager</v>
          </cell>
        </row>
        <row r="1023">
          <cell r="E1023" t="str">
            <v>\XAML\Silverlight</v>
          </cell>
        </row>
        <row r="1024">
          <cell r="E1024" t="str">
            <v>\XAML\Silverlight\Builds</v>
          </cell>
        </row>
        <row r="1025">
          <cell r="E1025" t="str">
            <v>\XAML\Silverlight\Compression</v>
          </cell>
        </row>
        <row r="1026">
          <cell r="E1026" t="str">
            <v>\XAML\Silverlight\DockManager</v>
          </cell>
        </row>
        <row r="1027">
          <cell r="E1027" t="str">
            <v>\XAML\Silverlight\Editors</v>
          </cell>
        </row>
        <row r="1028">
          <cell r="E1028" t="str">
            <v>\XAML\Silverlight\Editors\MaskedEdit</v>
          </cell>
        </row>
        <row r="1029">
          <cell r="E1029" t="str">
            <v>\XAML\Silverlight\Editors\Numeric</v>
          </cell>
        </row>
        <row r="1030">
          <cell r="E1030" t="str">
            <v>\XAML\Silverlight\Helps</v>
          </cell>
        </row>
        <row r="1031">
          <cell r="E1031" t="str">
            <v>\XAML\Silverlight\Helps\MSHelp</v>
          </cell>
        </row>
        <row r="1032">
          <cell r="E1032" t="str">
            <v>\XAML\Silverlight\Helps\MSHelpViewer</v>
          </cell>
        </row>
        <row r="1033">
          <cell r="E1033" t="str">
            <v>\XAML\Silverlight\HTMLViewer</v>
          </cell>
        </row>
        <row r="1034">
          <cell r="E1034" t="str">
            <v>\XAML\Silverlight\Installers</v>
          </cell>
        </row>
        <row r="1035">
          <cell r="E1035" t="str">
            <v>\XAML\Silverlight\Localization</v>
          </cell>
        </row>
        <row r="1036">
          <cell r="E1036" t="str">
            <v>\XAML\Silverlight\OutlookBar</v>
          </cell>
        </row>
        <row r="1037">
          <cell r="E1037" t="str">
            <v>\XAML\Silverlight\Private Build</v>
          </cell>
        </row>
        <row r="1038">
          <cell r="E1038" t="str">
            <v>\XAML\Silverlight\Ribbon</v>
          </cell>
        </row>
        <row r="1039">
          <cell r="E1039" t="str">
            <v>\XAML\Silverlight\Samples</v>
          </cell>
        </row>
        <row r="1040">
          <cell r="E1040" t="str">
            <v>\XAML\Silverlight\Samples\Feature Browser</v>
          </cell>
        </row>
        <row r="1041">
          <cell r="E1041" t="str">
            <v>\XAML\Silverlight\Samples\Showcase</v>
          </cell>
        </row>
        <row r="1042">
          <cell r="E1042" t="str">
            <v>\XAML\Silverlight\Service Releases</v>
          </cell>
        </row>
        <row r="1043">
          <cell r="E1043" t="str">
            <v>\XAML\Silverlight\Styling</v>
          </cell>
        </row>
        <row r="1044">
          <cell r="E1044" t="str">
            <v>\XAML\Silverlight\TiledView</v>
          </cell>
        </row>
        <row r="1045">
          <cell r="E1045" t="str">
            <v>\XAML\Silverlight\Tree</v>
          </cell>
        </row>
        <row r="1046">
          <cell r="E1046" t="str">
            <v>\XAML\Silverlight\VirtualCollection</v>
          </cell>
        </row>
        <row r="1047">
          <cell r="E1047" t="str">
            <v>\XAML\Silverlight\WebChart</v>
          </cell>
        </row>
        <row r="1048">
          <cell r="E1048" t="str">
            <v>\XAML\WindowsPhone</v>
          </cell>
        </row>
        <row r="1049">
          <cell r="E1049" t="str">
            <v>\XAML\WindowsPhone\Access Control Service</v>
          </cell>
        </row>
        <row r="1050">
          <cell r="E1050" t="str">
            <v>\XAML\WindowsPhone\AutoCompleteBox</v>
          </cell>
        </row>
        <row r="1051">
          <cell r="E1051" t="str">
            <v>\XAML\WindowsPhone\Builds</v>
          </cell>
        </row>
        <row r="1052">
          <cell r="E1052" t="str">
            <v>\XAML\WindowsPhone\Calendar</v>
          </cell>
        </row>
        <row r="1053">
          <cell r="E1053" t="str">
            <v>\XAML\WindowsPhone\ContextMenu</v>
          </cell>
        </row>
        <row r="1054">
          <cell r="E1054" t="str">
            <v>\XAML\WindowsPhone\Control Persistence Framework</v>
          </cell>
        </row>
        <row r="1055">
          <cell r="E1055" t="str">
            <v>\XAML\WindowsPhone\DatePicker</v>
          </cell>
        </row>
        <row r="1056">
          <cell r="E1056" t="str">
            <v>\XAML\WindowsPhone\Documentation</v>
          </cell>
        </row>
        <row r="1057">
          <cell r="E1057" t="str">
            <v>\XAML\WindowsPhone\Installers</v>
          </cell>
        </row>
        <row r="1058">
          <cell r="E1058" t="str">
            <v>\XAML\WindowsPhone\List</v>
          </cell>
        </row>
        <row r="1059">
          <cell r="E1059" t="str">
            <v>\XAML\WindowsPhone\List\Filter Presets</v>
          </cell>
        </row>
        <row r="1060">
          <cell r="E1060" t="str">
            <v>\XAML\WindowsPhone\List\Grouping</v>
          </cell>
        </row>
        <row r="1061">
          <cell r="E1061" t="str">
            <v>\XAML\WindowsPhone\List\Keyword Search Filtering</v>
          </cell>
        </row>
        <row r="1062">
          <cell r="E1062" t="str">
            <v>\XAML\WindowsPhone\List\Sorting</v>
          </cell>
        </row>
        <row r="1063">
          <cell r="E1063" t="str">
            <v>\XAML\WindowsPhone\ListPicker</v>
          </cell>
        </row>
        <row r="1064">
          <cell r="E1064" t="str">
            <v>\XAML\WindowsPhone\Localization</v>
          </cell>
        </row>
        <row r="1065">
          <cell r="E1065" t="str">
            <v>\XAML\WindowsPhone\Private Build</v>
          </cell>
        </row>
        <row r="1066">
          <cell r="E1066" t="str">
            <v>\XAML\WindowsPhone\Rating</v>
          </cell>
        </row>
        <row r="1067">
          <cell r="E1067" t="str">
            <v>\XAML\WindowsPhone\Samples</v>
          </cell>
        </row>
        <row r="1068">
          <cell r="E1068" t="str">
            <v>\XAML\WindowsPhone\TimePicker</v>
          </cell>
        </row>
        <row r="1069">
          <cell r="E1069" t="str">
            <v>\XAML\WindowsPhone\ToggleButton</v>
          </cell>
        </row>
        <row r="1070">
          <cell r="E1070" t="str">
            <v>\XAML\WindowsPhone\Windows</v>
          </cell>
        </row>
        <row r="1071">
          <cell r="E1071" t="str">
            <v>\XAML\WindowsPhone\Windows\InfoBox</v>
          </cell>
        </row>
        <row r="1072">
          <cell r="E1072" t="str">
            <v>\XAML\WindowsPhone\Windows\MessageBox</v>
          </cell>
        </row>
        <row r="1073">
          <cell r="E1073" t="str">
            <v>\XAML\WindowsPhone\Windows\Window</v>
          </cell>
        </row>
        <row r="1074">
          <cell r="E1074" t="str">
            <v>\XAML\WPF</v>
          </cell>
        </row>
        <row r="1075">
          <cell r="E1075" t="str">
            <v>\XAML\WPF\Builds</v>
          </cell>
        </row>
        <row r="1076">
          <cell r="E1076" t="str">
            <v>\XAML\WPF\Chart</v>
          </cell>
        </row>
        <row r="1077">
          <cell r="E1077" t="str">
            <v>\XAML\WPF\DataPresenter</v>
          </cell>
        </row>
        <row r="1078">
          <cell r="E1078" t="str">
            <v>\XAML\WPF\DataPresenter\Clipboard</v>
          </cell>
        </row>
        <row r="1079">
          <cell r="E1079" t="str">
            <v>\XAML\WPF\DataPresenter\Cross-Band Grouping</v>
          </cell>
        </row>
        <row r="1080">
          <cell r="E1080" t="str">
            <v>\XAML\WPF\DataPresenter\CrossFieldFiltering</v>
          </cell>
        </row>
        <row r="1081">
          <cell r="E1081" t="str">
            <v>\XAML\WPF\DataPresenter\DataCards</v>
          </cell>
        </row>
        <row r="1082">
          <cell r="E1082" t="str">
            <v>\XAML\WPF\DataPresenter\DataCarousel</v>
          </cell>
        </row>
        <row r="1083">
          <cell r="E1083" t="str">
            <v>\XAML\WPF\DataPresenter\DataGrid</v>
          </cell>
        </row>
        <row r="1084">
          <cell r="E1084" t="str">
            <v>\XAML\WPF\DataPresenter\DataValueChanged Event</v>
          </cell>
        </row>
        <row r="1085">
          <cell r="E1085" t="str">
            <v>\XAML\WPF\DataPresenter\EnhancedGridView</v>
          </cell>
        </row>
        <row r="1086">
          <cell r="E1086" t="str">
            <v>\XAML\WPF\DataPresenter\ExcelExporting</v>
          </cell>
        </row>
        <row r="1087">
          <cell r="E1087" t="str">
            <v>\XAML\WPF\DataPresenter\ExcelStyleFiltering</v>
          </cell>
        </row>
        <row r="1088">
          <cell r="E1088" t="str">
            <v>\XAML\WPF\DataPresenter\Field Chooser</v>
          </cell>
        </row>
        <row r="1089">
          <cell r="E1089" t="str">
            <v>\XAML\WPF\DataPresenter\Field Sizing</v>
          </cell>
        </row>
        <row r="1090">
          <cell r="E1090" t="str">
            <v>\XAML\WPF\DataPresenter\Fixed Fields</v>
          </cell>
        </row>
        <row r="1091">
          <cell r="E1091" t="str">
            <v>\XAML\WPF\DataPresenter\Frozen Records</v>
          </cell>
        </row>
        <row r="1092">
          <cell r="E1092" t="str">
            <v>\XAML\WPF\DataPresenter\IDataErrorInfo Compatability</v>
          </cell>
        </row>
        <row r="1093">
          <cell r="E1093" t="str">
            <v>\XAML\WPF\DataPresenter\Moveable Fields</v>
          </cell>
        </row>
        <row r="1094">
          <cell r="E1094" t="str">
            <v>\XAML\WPF\DataPresenter\Record Filtering</v>
          </cell>
        </row>
        <row r="1095">
          <cell r="E1095" t="str">
            <v>\XAML\WPF\DataPresenter\Row Summaries</v>
          </cell>
        </row>
        <row r="1096">
          <cell r="E1096" t="str">
            <v>\XAML\WPF\DataPresenter\TreeGrid</v>
          </cell>
        </row>
        <row r="1097">
          <cell r="E1097" t="str">
            <v>\XAML\WPF\DataPresenter\WordWriter</v>
          </cell>
        </row>
        <row r="1098">
          <cell r="E1098" t="str">
            <v>\XAML\WPF\Diagram</v>
          </cell>
        </row>
        <row r="1099">
          <cell r="E1099" t="str">
            <v>\XAML\WPF\DockManager</v>
          </cell>
        </row>
        <row r="1100">
          <cell r="E1100" t="str">
            <v>\XAML\WPF\Editors</v>
          </cell>
        </row>
        <row r="1101">
          <cell r="E1101" t="str">
            <v>\XAML\WPF\Editors\Check</v>
          </cell>
        </row>
        <row r="1102">
          <cell r="E1102" t="str">
            <v>\XAML\WPF\Editors\Combo</v>
          </cell>
        </row>
        <row r="1103">
          <cell r="E1103" t="str">
            <v>\XAML\WPF\Editors\Currency</v>
          </cell>
        </row>
        <row r="1104">
          <cell r="E1104" t="str">
            <v>\XAML\WPF\Editors\DateTime</v>
          </cell>
        </row>
        <row r="1105">
          <cell r="E1105" t="str">
            <v>\XAML\WPF\Editors\MaskedText</v>
          </cell>
        </row>
        <row r="1106">
          <cell r="E1106" t="str">
            <v>\XAML\WPF\Editors\MonthCalendar</v>
          </cell>
        </row>
        <row r="1107">
          <cell r="E1107" t="str">
            <v>\XAML\WPF\Editors\Numeric</v>
          </cell>
        </row>
        <row r="1108">
          <cell r="E1108" t="str">
            <v>\XAML\WPF\Editors\PropertyGrid</v>
          </cell>
        </row>
        <row r="1109">
          <cell r="E1109" t="str">
            <v>\XAML\WPF\Editors\Text</v>
          </cell>
        </row>
        <row r="1110">
          <cell r="E1110" t="str">
            <v>\XAML\WPF\Helps</v>
          </cell>
        </row>
        <row r="1111">
          <cell r="E1111" t="str">
            <v>\XAML\WPF\Helps\MSHelp2</v>
          </cell>
        </row>
        <row r="1112">
          <cell r="E1112" t="str">
            <v>\XAML\WPF\Helps\MSHelpViewer</v>
          </cell>
        </row>
        <row r="1113">
          <cell r="E1113" t="str">
            <v>\XAML\WPF\Installers</v>
          </cell>
        </row>
        <row r="1114">
          <cell r="E1114" t="str">
            <v>\XAML\WPF\Localization</v>
          </cell>
        </row>
        <row r="1115">
          <cell r="E1115" t="str">
            <v>\XAML\WPF\OutlookBar</v>
          </cell>
        </row>
        <row r="1116">
          <cell r="E1116" t="str">
            <v>\XAML\WPF\Private Build</v>
          </cell>
        </row>
        <row r="1117">
          <cell r="E1117" t="str">
            <v>\XAML\WPF\Reporting</v>
          </cell>
        </row>
        <row r="1118">
          <cell r="E1118" t="str">
            <v>\XAML\WPF\Ribbon</v>
          </cell>
        </row>
        <row r="1119">
          <cell r="E1119" t="str">
            <v>\XAML\WPF\Samples</v>
          </cell>
        </row>
        <row r="1120">
          <cell r="E1120" t="str">
            <v>\XAML\WPF\Samples\Feature Browser</v>
          </cell>
        </row>
        <row r="1121">
          <cell r="E1121" t="str">
            <v>\XAML\WPF\Samples\Showcase</v>
          </cell>
        </row>
        <row r="1122">
          <cell r="E1122" t="str">
            <v>\XAML\WPF\Service Releases</v>
          </cell>
        </row>
        <row r="1123">
          <cell r="E1123" t="str">
            <v>\XAML\WPF\SpreadSheet</v>
          </cell>
        </row>
        <row r="1124">
          <cell r="E1124" t="str">
            <v>\XAML\WPF\Styling</v>
          </cell>
        </row>
        <row r="1125">
          <cell r="E1125" t="str">
            <v>\XAML\WPF\ThemeManager</v>
          </cell>
        </row>
        <row r="1126">
          <cell r="E1126" t="str">
            <v>\XAML\WPF\Themes</v>
          </cell>
        </row>
        <row r="1127">
          <cell r="E1127" t="str">
            <v>\XAML\WPF\TilesControl</v>
          </cell>
        </row>
        <row r="1128">
          <cell r="E1128" t="str">
            <v>\XAML\WPF\Windows</v>
          </cell>
        </row>
        <row r="1129">
          <cell r="E1129" t="str">
            <v>\XAML\WPF\Windows\CarouselListBox</v>
          </cell>
        </row>
        <row r="1130">
          <cell r="E1130" t="str">
            <v>\XAML\WPF\Windows\CarouselPanel</v>
          </cell>
        </row>
        <row r="1131">
          <cell r="E1131" t="str">
            <v>\XAML\WPF\Windows\TabControl</v>
          </cell>
        </row>
        <row r="1132">
          <cell r="E1132" t="str">
            <v>\XAML\WPF\Windows\XamBusyIndicator</v>
          </cell>
        </row>
        <row r="1133">
          <cell r="E1133" t="str">
            <v>\X-Platform</v>
          </cell>
        </row>
        <row r="1134">
          <cell r="E1134" t="str">
            <v>\X-Platform\Charts</v>
          </cell>
        </row>
        <row r="1135">
          <cell r="E1135" t="str">
            <v>\X-Platform\Charts\Category Chart</v>
          </cell>
        </row>
        <row r="1136">
          <cell r="E1136" t="str">
            <v>\X-Platform\Charts\DataChart</v>
          </cell>
        </row>
        <row r="1137">
          <cell r="E1137" t="str">
            <v>\X-Platform\Charts\Financial Chart</v>
          </cell>
        </row>
        <row r="1138">
          <cell r="E1138" t="str">
            <v>\X-Platform\Charts\Mobile Chart</v>
          </cell>
        </row>
        <row r="1139">
          <cell r="E1139" t="str">
            <v>\X-Platform\Charts\Shape Chart</v>
          </cell>
        </row>
        <row r="1140">
          <cell r="E1140" t="str">
            <v>\X-Platform\Charts\SurfaceChart3D</v>
          </cell>
        </row>
        <row r="1141">
          <cell r="E1141" t="str">
            <v>\X-Platform\Documents</v>
          </cell>
        </row>
        <row r="1142">
          <cell r="E1142" t="str">
            <v>\X-Platform\Documents\Excel</v>
          </cell>
        </row>
        <row r="1143">
          <cell r="E1143" t="str">
            <v>\X-Platform\Documents\PDF</v>
          </cell>
        </row>
        <row r="1144">
          <cell r="E1144" t="str">
            <v>\X-Platform\Documents\SyntaxParsing</v>
          </cell>
        </row>
        <row r="1145">
          <cell r="E1145" t="str">
            <v>\X-Platform\Documents\Word</v>
          </cell>
        </row>
        <row r="1146">
          <cell r="E1146" t="str">
            <v>\X-Platform\Gauges</v>
          </cell>
        </row>
        <row r="1147">
          <cell r="E1147" t="str">
            <v>\X-Platform\Grids</v>
          </cell>
        </row>
        <row r="1148">
          <cell r="E1148" t="str">
            <v>\X-Platform\Grids\DataGrid</v>
          </cell>
        </row>
        <row r="1149">
          <cell r="E1149" t="str">
            <v>\X-Platform\Math</v>
          </cell>
        </row>
        <row r="1150">
          <cell r="E1150" t="str">
            <v>\X-Platform\Mobile Scheduler</v>
          </cell>
        </row>
        <row r="1151">
          <cell r="E1151" t="str">
            <v>\X-Platform\Olap</v>
          </cell>
        </row>
        <row r="1152">
          <cell r="E1152" t="str">
            <v>\X-Platform\Translator</v>
          </cell>
        </row>
        <row r="1153">
          <cell r="E1153" t="str">
            <v>\X-Platform\ZoomSlider</v>
          </cell>
        </row>
      </sheetData>
    </sheetDataSet>
  </externalBook>
</externalLink>
</file>

<file path=xl/tables/table1.xml><?xml version="1.0" encoding="utf-8"?>
<table xmlns="http://schemas.openxmlformats.org/spreadsheetml/2006/main" id="2" name="Table2" displayName="Table2" ref="A1:J500" totalsRowShown="0" headerRowDxfId="10">
  <autoFilter ref="A1:J500"/>
  <sortState ref="A2:J500">
    <sortCondition ref="E1:E500"/>
  </sortState>
  <tableColumns count="10">
    <tableColumn id="11" name="Issue ID" dataDxfId="9">
      <calculatedColumnFormula>IF(F2=0,"",F2)</calculatedColumnFormula>
    </tableColumn>
    <tableColumn id="10" name="Component" dataDxfId="8">
      <calculatedColumnFormula>_xlfn.IFNA(VLOOKUP(I2, Components!$A$2:$C$570, 3, FALSE),"")</calculatedColumnFormula>
    </tableColumn>
    <tableColumn id="2" name="Product Impact" dataDxfId="7">
      <calculatedColumnFormula>IF(J2&gt;0,J2,"")</calculatedColumnFormula>
    </tableColumn>
    <tableColumn id="3" name="Description" dataDxfId="6">
      <calculatedColumnFormula>IF(G2="","",IF(H2="",G2,IF(H2="N/A",G2,G2&amp;CHAR(10)&amp;CHAR(10)&amp;"Notes:"&amp;CHAR(10)&amp;H2)))</calculatedColumnFormula>
    </tableColumn>
    <tableColumn id="8" name="HIDE - SORTER" dataDxfId="5"/>
    <tableColumn id="13" name="HIDE - Bug ID" dataDxfId="4"/>
    <tableColumn id="4" name="HIDE - Title" dataDxfId="3"/>
    <tableColumn id="5" name="HIDE- Notes" dataDxfId="2"/>
    <tableColumn id="6" name="HIDE - AREA PATH" dataDxfId="1"/>
    <tableColumn id="7" name="HIDE - Product Impa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0"/>
  <sheetViews>
    <sheetView tabSelected="1" zoomScale="85" zoomScaleNormal="85" workbookViewId="0">
      <pane ySplit="1" topLeftCell="A2" activePane="bottomLeft" state="frozen"/>
      <selection pane="bottomLeft" activeCell="D7" sqref="D7"/>
    </sheetView>
  </sheetViews>
  <sheetFormatPr defaultRowHeight="14.4" x14ac:dyDescent="0.3"/>
  <cols>
    <col min="1" max="1" width="14.33203125" style="31" customWidth="1"/>
    <col min="2" max="2" width="25.44140625" style="31" customWidth="1"/>
    <col min="3" max="3" width="21.88671875" style="31" customWidth="1"/>
    <col min="4" max="4" width="59.6640625" style="31" customWidth="1"/>
    <col min="5" max="5" width="14.6640625" style="27" hidden="1" customWidth="1"/>
    <col min="6" max="6" width="16.33203125" style="25" hidden="1" customWidth="1"/>
    <col min="7" max="7" width="13.88671875" hidden="1" customWidth="1"/>
    <col min="8" max="8" width="14.88671875" hidden="1" customWidth="1"/>
    <col min="9" max="9" width="34.88671875" hidden="1" customWidth="1"/>
    <col min="10" max="10" width="24.88671875" hidden="1" customWidth="1"/>
  </cols>
  <sheetData>
    <row r="1" spans="1:10" x14ac:dyDescent="0.3">
      <c r="A1" s="28" t="s">
        <v>241</v>
      </c>
      <c r="B1" s="28" t="s">
        <v>45</v>
      </c>
      <c r="C1" s="28" t="s">
        <v>46</v>
      </c>
      <c r="D1" s="28" t="s">
        <v>47</v>
      </c>
      <c r="E1" s="2" t="s">
        <v>246</v>
      </c>
      <c r="F1" s="2" t="s">
        <v>236</v>
      </c>
      <c r="G1" s="2" t="s">
        <v>240</v>
      </c>
      <c r="H1" s="3" t="s">
        <v>237</v>
      </c>
      <c r="I1" s="2" t="s">
        <v>238</v>
      </c>
      <c r="J1" s="2" t="s">
        <v>239</v>
      </c>
    </row>
    <row r="2" spans="1:10" ht="14.4" customHeight="1" x14ac:dyDescent="0.3">
      <c r="A2" s="29">
        <f>IF(F2=0,"",F2)</f>
        <v>242068</v>
      </c>
      <c r="B2" s="29" t="str">
        <f>_xlfn.IFNA(VLOOKUP(I2, Components!$A$2:$C$570, 3, FALSE),"")</f>
        <v>Common</v>
      </c>
      <c r="C2" s="29" t="str">
        <f>IF(J2&gt;0,J2,"")</f>
        <v>Bug Fix</v>
      </c>
      <c r="D2" s="29" t="str">
        <f>IF(G2="","",IF(H2="",G2,IF(H2="N/A",G2,G2&amp;CHAR(10)&amp;CHAR(10)&amp;"Notes:"&amp;CHAR(10)&amp;H2)))</f>
        <v>Legend's items flicker when there is UI interaction with the chart</v>
      </c>
      <c r="E2" s="26" t="str">
        <f>IF(B2="","Z-SORT ORDER",B2)</f>
        <v>Common</v>
      </c>
      <c r="F2" s="61">
        <v>242068</v>
      </c>
      <c r="G2" s="60" t="s">
        <v>363</v>
      </c>
      <c r="H2" s="62" t="s">
        <v>359</v>
      </c>
      <c r="I2" s="60" t="s">
        <v>344</v>
      </c>
      <c r="J2" s="60" t="s">
        <v>360</v>
      </c>
    </row>
    <row r="3" spans="1:10" ht="14.4" customHeight="1" x14ac:dyDescent="0.3">
      <c r="A3" s="29">
        <f>IF(F3=0,"",F3)</f>
        <v>248160</v>
      </c>
      <c r="B3" s="29" t="str">
        <f>_xlfn.IFNA(VLOOKUP(I3, Components!$A$2:$C$570, 3, FALSE),"")</f>
        <v>Excel Engine</v>
      </c>
      <c r="C3" s="29" t="str">
        <f>IF(J3&gt;0,J3,"")</f>
        <v>Bug Fix</v>
      </c>
      <c r="D3" s="29" t="str">
        <f>IF(G3="","",IF(H3="",G3,IF(H3="N/A",G3,G3&amp;CHAR(10)&amp;CHAR(10)&amp;"Notes:"&amp;CHAR(10)&amp;H3)))</f>
        <v>Getting ArgumentOutOfRangeException error when saving the workbook</v>
      </c>
      <c r="E3" s="26" t="str">
        <f>IF(B3="","Z-SORT ORDER",B3)</f>
        <v>Excel Engine</v>
      </c>
      <c r="F3" s="61">
        <v>248160</v>
      </c>
      <c r="G3" s="60" t="s">
        <v>358</v>
      </c>
      <c r="H3" s="62" t="s">
        <v>359</v>
      </c>
      <c r="I3" s="60" t="s">
        <v>0</v>
      </c>
      <c r="J3" s="60" t="s">
        <v>360</v>
      </c>
    </row>
    <row r="4" spans="1:10" ht="14.4" customHeight="1" x14ac:dyDescent="0.3">
      <c r="A4" s="29">
        <f>IF(F4=0,"",F4)</f>
        <v>248161</v>
      </c>
      <c r="B4" s="29" t="str">
        <f>_xlfn.IFNA(VLOOKUP(I4, Components!$A$2:$C$570, 3, FALSE),"")</f>
        <v>Excel Engine</v>
      </c>
      <c r="C4" s="30" t="str">
        <f>IF(J4&gt;0,J4,"")</f>
        <v>Bug Fix</v>
      </c>
      <c r="D4" s="30" t="str">
        <f>IF(G4="","",IF(H4="",G4,IF(H4="N/A",G4,G4&amp;CHAR(10)&amp;CHAR(10)&amp;"Notes:"&amp;CHAR(10)&amp;H4)))</f>
        <v>Getting NullReferenceException error when saving the workbook</v>
      </c>
      <c r="E4" s="26" t="str">
        <f>IF(B4="","Z-SORT ORDER",B4)</f>
        <v>Excel Engine</v>
      </c>
      <c r="F4" s="61">
        <v>248161</v>
      </c>
      <c r="G4" s="60" t="s">
        <v>361</v>
      </c>
      <c r="H4" s="62" t="s">
        <v>359</v>
      </c>
      <c r="I4" s="60" t="s">
        <v>0</v>
      </c>
      <c r="J4" s="60" t="s">
        <v>360</v>
      </c>
    </row>
    <row r="5" spans="1:10" ht="14.4" customHeight="1" x14ac:dyDescent="0.3">
      <c r="A5" s="29">
        <f>IF(F5=0,"",F5)</f>
        <v>249580</v>
      </c>
      <c r="B5" s="29" t="str">
        <f>_xlfn.IFNA(VLOOKUP(I5, Components!$A$2:$C$570, 3, FALSE),"")</f>
        <v>Excel Engine</v>
      </c>
      <c r="C5" s="29" t="str">
        <f>IF(J5&gt;0,J5,"")</f>
        <v>Bug Fix</v>
      </c>
      <c r="D5" s="29" t="str">
        <f>IF(G5="","",IF(H5="",G5,IF(H5="N/A",G5,G5&amp;CHAR(10)&amp;CHAR(10)&amp;"Notes:"&amp;CHAR(10)&amp;H5)))</f>
        <v>Format of border set is cleared when deleting columns</v>
      </c>
      <c r="E5" s="26" t="str">
        <f>IF(B5="","Z-SORT ORDER",B5)</f>
        <v>Excel Engine</v>
      </c>
      <c r="F5" s="61">
        <v>249580</v>
      </c>
      <c r="G5" s="60" t="s">
        <v>362</v>
      </c>
      <c r="H5" s="62" t="s">
        <v>359</v>
      </c>
      <c r="I5" s="60" t="s">
        <v>0</v>
      </c>
      <c r="J5" s="60" t="s">
        <v>360</v>
      </c>
    </row>
    <row r="6" spans="1:10" ht="14.4" customHeight="1" x14ac:dyDescent="0.3">
      <c r="A6" s="29">
        <f>IF(F6=0,"",F6)</f>
        <v>247421</v>
      </c>
      <c r="B6" s="29" t="str">
        <f>_xlfn.IFNA(VLOOKUP(I6, Components!$A$2:$C$570, 3, FALSE),"")</f>
        <v>UltraDayView</v>
      </c>
      <c r="C6" s="29" t="str">
        <f>IF(J6&gt;0,J6,"")</f>
        <v>Bug Fix</v>
      </c>
      <c r="D6" s="29" t="str">
        <f>IF(G6="","",IF(H6="",G6,IF(H6="N/A",G6,G6&amp;CHAR(10)&amp;CHAR(10)&amp;"Notes:"&amp;CHAR(10)&amp;H6)))</f>
        <v>No horizontal  scroll bar appears after adding multiple owners to the DayView or CalendarInfo</v>
      </c>
      <c r="E6" s="26" t="str">
        <f>IF(B6="","Z-SORT ORDER",B6)</f>
        <v>UltraDayView</v>
      </c>
      <c r="F6" s="61">
        <v>247421</v>
      </c>
      <c r="G6" s="60" t="s">
        <v>374</v>
      </c>
      <c r="H6" s="62" t="s">
        <v>359</v>
      </c>
      <c r="I6" s="60" t="s">
        <v>307</v>
      </c>
      <c r="J6" s="60" t="s">
        <v>360</v>
      </c>
    </row>
    <row r="7" spans="1:10" ht="14.4" customHeight="1" x14ac:dyDescent="0.3">
      <c r="A7" s="29">
        <f>IF(F7=0,"",F7)</f>
        <v>246909</v>
      </c>
      <c r="B7" s="29" t="str">
        <f>_xlfn.IFNA(VLOOKUP(I7, Components!$A$2:$C$570, 3, FALSE),"")</f>
        <v>UltraGanttView</v>
      </c>
      <c r="C7" s="29" t="str">
        <f>IF(J7&gt;0,J7,"")</f>
        <v>Bug Fix</v>
      </c>
      <c r="D7" s="29" t="str">
        <f>IF(G7="","",IF(H7="",G7,IF(H7="N/A",G7,G7&amp;CHAR(10)&amp;CHAR(10)&amp;"Notes:"&amp;CHAR(10)&amp;H7)))</f>
        <v>When clicking on the right side of a task and dragging it towards the right(next day), the task jumps to the left</v>
      </c>
      <c r="E7" s="26" t="str">
        <f>IF(B7="","Z-SORT ORDER",B7)</f>
        <v>UltraGanttView</v>
      </c>
      <c r="F7" s="61">
        <v>246909</v>
      </c>
      <c r="G7" s="60" t="s">
        <v>364</v>
      </c>
      <c r="H7" s="62" t="s">
        <v>359</v>
      </c>
      <c r="I7" s="60" t="s">
        <v>258</v>
      </c>
      <c r="J7" s="60" t="s">
        <v>360</v>
      </c>
    </row>
    <row r="8" spans="1:10" ht="14.4" customHeight="1" x14ac:dyDescent="0.3">
      <c r="A8" s="29">
        <f>IF(F8=0,"",F8)</f>
        <v>247297</v>
      </c>
      <c r="B8" s="29" t="str">
        <f>_xlfn.IFNA(VLOOKUP(I8, Components!$A$2:$C$570, 3, FALSE),"")</f>
        <v>UltraGrid</v>
      </c>
      <c r="C8" s="29" t="str">
        <f>IF(J8&gt;0,J8,"")</f>
        <v>Bug Fix</v>
      </c>
      <c r="D8" s="29" t="str">
        <f>IF(G8="","",IF(H8="",G8,IF(H8="N/A",G8,G8&amp;CHAR(10)&amp;CHAR(10)&amp;"Notes:"&amp;CHAR(10)&amp;H8)))</f>
        <v>Error when exporting Grid with certain layouts to Excel using UltraGridExcelExporter</v>
      </c>
      <c r="E8" s="26" t="str">
        <f>IF(B8="","Z-SORT ORDER",B8)</f>
        <v>UltraGrid</v>
      </c>
      <c r="F8" s="61">
        <v>247297</v>
      </c>
      <c r="G8" s="60" t="s">
        <v>365</v>
      </c>
      <c r="H8" s="62" t="s">
        <v>359</v>
      </c>
      <c r="I8" s="60" t="s">
        <v>259</v>
      </c>
      <c r="J8" s="60" t="s">
        <v>360</v>
      </c>
    </row>
    <row r="9" spans="1:10" ht="14.4" customHeight="1" x14ac:dyDescent="0.3">
      <c r="A9" s="29">
        <f>IF(F9=0,"",F9)</f>
        <v>239135</v>
      </c>
      <c r="B9" s="29" t="str">
        <f>_xlfn.IFNA(VLOOKUP(I9, Components!$A$2:$C$570, 3, FALSE),"")</f>
        <v>UltraGrid</v>
      </c>
      <c r="C9" s="29" t="str">
        <f>IF(J9&gt;0,J9,"")</f>
        <v>Bug Fix</v>
      </c>
      <c r="D9" s="29" t="str">
        <f>IF(G9="","",IF(H9="",G9,IF(H9="N/A",G9,G9&amp;CHAR(10)&amp;CHAR(10)&amp;"Notes:"&amp;CHAR(10)&amp;H9)))</f>
        <v>Summaries are not calculated for group by rows that are not in view.</v>
      </c>
      <c r="E9" s="26" t="str">
        <f>IF(B9="","Z-SORT ORDER",B9)</f>
        <v>UltraGrid</v>
      </c>
      <c r="F9" s="61">
        <v>239135</v>
      </c>
      <c r="G9" s="60" t="s">
        <v>366</v>
      </c>
      <c r="H9" s="62" t="s">
        <v>359</v>
      </c>
      <c r="I9" s="60" t="s">
        <v>259</v>
      </c>
      <c r="J9" s="60" t="s">
        <v>360</v>
      </c>
    </row>
    <row r="10" spans="1:10" ht="14.4" customHeight="1" x14ac:dyDescent="0.3">
      <c r="A10" s="29">
        <f>IF(F10=0,"",F10)</f>
        <v>247669</v>
      </c>
      <c r="B10" s="29" t="str">
        <f>_xlfn.IFNA(VLOOKUP(I10, Components!$A$2:$C$570, 3, FALSE),"")</f>
        <v>UltraGrid</v>
      </c>
      <c r="C10" s="29" t="str">
        <f>IF(J10&gt;0,J10,"")</f>
        <v>Bug Fix</v>
      </c>
      <c r="D10" s="29" t="str">
        <f>IF(G10="","",IF(H10="",G10,IF(H10="N/A",G10,G10&amp;CHAR(10)&amp;CHAR(10)&amp;"Notes:"&amp;CHAR(10)&amp;H10)))</f>
        <v>There is a typo in the SetValue parameters for UltraGridCell</v>
      </c>
      <c r="E10" s="26" t="str">
        <f>IF(B10="","Z-SORT ORDER",B10)</f>
        <v>UltraGrid</v>
      </c>
      <c r="F10" s="61">
        <v>247669</v>
      </c>
      <c r="G10" s="60" t="s">
        <v>367</v>
      </c>
      <c r="H10" s="62" t="s">
        <v>359</v>
      </c>
      <c r="I10" s="60" t="s">
        <v>259</v>
      </c>
      <c r="J10" s="60" t="s">
        <v>360</v>
      </c>
    </row>
    <row r="11" spans="1:10" ht="14.4" customHeight="1" x14ac:dyDescent="0.3">
      <c r="A11" s="29">
        <f>IF(F11=0,"",F11)</f>
        <v>247677</v>
      </c>
      <c r="B11" s="29" t="str">
        <f>_xlfn.IFNA(VLOOKUP(I11, Components!$A$2:$C$570, 3, FALSE),"")</f>
        <v>UltraGrid</v>
      </c>
      <c r="C11" s="29" t="str">
        <f>IF(J11&gt;0,J11,"")</f>
        <v>Bug Fix</v>
      </c>
      <c r="D11" s="29" t="str">
        <f>IF(G11="","",IF(H11="",G11,IF(H11="N/A",G11,G11&amp;CHAR(10)&amp;CHAR(10)&amp;"Notes:"&amp;CHAR(10)&amp;H11)))</f>
        <v>Filtering using the (Blanks) or (NonBlanks) options changes to System.Object and do not work correctly</v>
      </c>
      <c r="E11" s="26" t="str">
        <f>IF(B11="","Z-SORT ORDER",B11)</f>
        <v>UltraGrid</v>
      </c>
      <c r="F11" s="61">
        <v>247677</v>
      </c>
      <c r="G11" s="60" t="s">
        <v>368</v>
      </c>
      <c r="H11" s="62" t="s">
        <v>359</v>
      </c>
      <c r="I11" s="60" t="s">
        <v>259</v>
      </c>
      <c r="J11" s="60" t="s">
        <v>360</v>
      </c>
    </row>
    <row r="12" spans="1:10" ht="14.4" customHeight="1" x14ac:dyDescent="0.3">
      <c r="A12" s="29">
        <f>IF(F12=0,"",F12)</f>
        <v>247788</v>
      </c>
      <c r="B12" s="29" t="str">
        <f>_xlfn.IFNA(VLOOKUP(I12, Components!$A$2:$C$570, 3, FALSE),"")</f>
        <v>UltraGrid</v>
      </c>
      <c r="C12" s="29" t="str">
        <f>IF(J12&gt;0,J12,"")</f>
        <v>Bug Fix</v>
      </c>
      <c r="D12" s="29" t="str">
        <f>IF(G12="","",IF(H12="",G12,IF(H12="N/A",G12,G12&amp;CHAR(10)&amp;CHAR(10)&amp;"Notes:"&amp;CHAR(10)&amp;H12)))</f>
        <v>InvalidOperationException occurs when calling DeactivateCell action in grid's Leave event</v>
      </c>
      <c r="E12" s="26" t="str">
        <f>IF(B12="","Z-SORT ORDER",B12)</f>
        <v>UltraGrid</v>
      </c>
      <c r="F12" s="61">
        <v>247788</v>
      </c>
      <c r="G12" s="60" t="s">
        <v>369</v>
      </c>
      <c r="H12" s="62" t="s">
        <v>359</v>
      </c>
      <c r="I12" s="60" t="s">
        <v>259</v>
      </c>
      <c r="J12" s="60" t="s">
        <v>360</v>
      </c>
    </row>
    <row r="13" spans="1:10" ht="14.4" customHeight="1" x14ac:dyDescent="0.3">
      <c r="A13" s="29">
        <f>IF(F13=0,"",F13)</f>
        <v>248042</v>
      </c>
      <c r="B13" s="29" t="str">
        <f>_xlfn.IFNA(VLOOKUP(I13, Components!$A$2:$C$570, 3, FALSE),"")</f>
        <v>UltraGrid</v>
      </c>
      <c r="C13" s="29" t="str">
        <f>IF(J13&gt;0,J13,"")</f>
        <v>Bug Fix</v>
      </c>
      <c r="D13" s="29" t="str">
        <f>IF(G13="","",IF(H13="",G13,IF(H13="N/A",G13,G13&amp;CHAR(10)&amp;CHAR(10)&amp;"Notes:"&amp;CHAR(10)&amp;H13)))</f>
        <v>NullReferenceException is thrown when a column is auto-resized by double-clicking the resize indicator</v>
      </c>
      <c r="E13" s="26" t="str">
        <f>IF(B13="","Z-SORT ORDER",B13)</f>
        <v>UltraGrid</v>
      </c>
      <c r="F13" s="61">
        <v>248042</v>
      </c>
      <c r="G13" s="60" t="s">
        <v>370</v>
      </c>
      <c r="H13" s="62" t="s">
        <v>359</v>
      </c>
      <c r="I13" s="60" t="s">
        <v>259</v>
      </c>
      <c r="J13" s="60" t="s">
        <v>360</v>
      </c>
    </row>
    <row r="14" spans="1:10" ht="14.4" customHeight="1" x14ac:dyDescent="0.3">
      <c r="A14" s="29">
        <f>IF(F14=0,"",F14)</f>
        <v>249439</v>
      </c>
      <c r="B14" s="29" t="str">
        <f>_xlfn.IFNA(VLOOKUP(I14, Components!$A$2:$C$570, 3, FALSE),"")</f>
        <v>UltraGrid</v>
      </c>
      <c r="C14" s="29" t="str">
        <f>IF(J14&gt;0,J14,"")</f>
        <v>Bug Fix</v>
      </c>
      <c r="D14" s="29" t="str">
        <f>IF(G14="","",IF(H14="",G14,IF(H14="N/A",G14,G14&amp;CHAR(10)&amp;CHAR(10)&amp;"Notes:"&amp;CHAR(10)&amp;H14)))</f>
        <v>Cells don't enter edit mode when grid is too small</v>
      </c>
      <c r="E14" s="26" t="str">
        <f>IF(B14="","Z-SORT ORDER",B14)</f>
        <v>UltraGrid</v>
      </c>
      <c r="F14" s="61">
        <v>249439</v>
      </c>
      <c r="G14" s="60" t="s">
        <v>371</v>
      </c>
      <c r="H14" s="62" t="s">
        <v>359</v>
      </c>
      <c r="I14" s="60" t="s">
        <v>259</v>
      </c>
      <c r="J14" s="60" t="s">
        <v>360</v>
      </c>
    </row>
    <row r="15" spans="1:10" ht="14.4" customHeight="1" x14ac:dyDescent="0.3">
      <c r="A15" s="29">
        <f>IF(F15=0,"",F15)</f>
        <v>247671</v>
      </c>
      <c r="B15" s="29" t="str">
        <f>_xlfn.IFNA(VLOOKUP(I15, Components!$A$2:$C$570, 3, FALSE),"")</f>
        <v>UltraOfficeNavBar</v>
      </c>
      <c r="C15" s="29" t="str">
        <f>IF(J15&gt;0,J15,"")</f>
        <v>Bug Fix</v>
      </c>
      <c r="D15" s="29" t="str">
        <f>IF(G15="","",IF(H15="",G15,IF(H15="N/A",G15,G15&amp;CHAR(10)&amp;CHAR(10)&amp;"Notes:"&amp;CHAR(10)&amp;H15)))</f>
        <v>DisplayStyle dropdown items in OfficeNavBar's Navigation Options cannot be changed with ResourceCustomizer</v>
      </c>
      <c r="E15" s="26" t="str">
        <f>IF(B15="","Z-SORT ORDER",B15)</f>
        <v>UltraOfficeNavBar</v>
      </c>
      <c r="F15" s="61">
        <v>247671</v>
      </c>
      <c r="G15" s="60" t="s">
        <v>376</v>
      </c>
      <c r="H15" s="62" t="s">
        <v>359</v>
      </c>
      <c r="I15" s="60" t="s">
        <v>297</v>
      </c>
      <c r="J15" s="60" t="s">
        <v>360</v>
      </c>
    </row>
    <row r="16" spans="1:10" ht="14.4" customHeight="1" x14ac:dyDescent="0.3">
      <c r="A16" s="29">
        <f>IF(F16=0,"",F16)</f>
        <v>249432</v>
      </c>
      <c r="B16" s="29" t="str">
        <f>_xlfn.IFNA(VLOOKUP(I16, Components!$A$2:$C$570, 3, FALSE),"")</f>
        <v>UltraSchedule</v>
      </c>
      <c r="C16" s="29" t="str">
        <f>IF(J16&gt;0,J16,"")</f>
        <v>Bug Fix</v>
      </c>
      <c r="D16" s="29" t="str">
        <f>IF(G16="","",IF(H16="",G16,IF(H16="N/A",G16,G16&amp;CHAR(10)&amp;CHAR(10)&amp;"Notes:"&amp;CHAR(10)&amp;H16)))</f>
        <v>Print preview showing only two appointments.
Notes:
In Office2007 style, each Day in the MonthViewSingle reserves space under the last appointment for a "Click To Add" button. You can see this button if you move your mouse just under the last (third) appointment in the day on-screen. 
Of course, you cannot mouse over the printout, but the control was still reserving the space. This is now fixed - the control will not reserve space for the button when printing. 
Note 1: The SchedulePrintStyle.Monthly does not guarantee that all appointments in every day will be visible. It is still entirely possible to have too many appointments to fit within a single day and for some of those appointments to be omitted from the printout. There are other styles that are better suitable to printing all appointments. 
Note 2: There's a property on the control called ShowClickToAddIndicator. So you could easily work around this issue by setting this property on the control being printed (the template). This is not the same control on the screen.
So to work around it, you would do something like this: 
            ultraSchedulePrintDocument1.TemplateMonthViewSingle = new UltraMonthViewSingle {
                OwnerDisplayStyle = OwnerDisplayStyle.Separate,
                MaximumOwnersInView = 1,
                ShowClickToAddIndicator = Infragistics.Win.DefaultableBoolean.False
            };</v>
      </c>
      <c r="E16" s="26" t="str">
        <f>IF(B16="","Z-SORT ORDER",B16)</f>
        <v>UltraSchedule</v>
      </c>
      <c r="F16" s="61">
        <v>249432</v>
      </c>
      <c r="G16" s="60" t="s">
        <v>372</v>
      </c>
      <c r="H16" s="63" t="s">
        <v>373</v>
      </c>
      <c r="I16" s="60" t="s">
        <v>304</v>
      </c>
      <c r="J16" s="60" t="s">
        <v>360</v>
      </c>
    </row>
    <row r="17" spans="1:10" ht="14.4" customHeight="1" x14ac:dyDescent="0.3">
      <c r="A17" s="29">
        <f>IF(F17=0,"",F17)</f>
        <v>250154</v>
      </c>
      <c r="B17" s="29" t="str">
        <f>_xlfn.IFNA(VLOOKUP(I17, Components!$A$2:$C$570, 3, FALSE),"")</f>
        <v>UltraSpreadSheet</v>
      </c>
      <c r="C17" s="29" t="str">
        <f>IF(J17&gt;0,J17,"")</f>
        <v>Bug Fix</v>
      </c>
      <c r="D17" s="29" t="str">
        <f>IF(G17="","",IF(H17="",G17,IF(H17="N/A",G17,G17&amp;CHAR(10)&amp;CHAR(10)&amp;"Notes:"&amp;CHAR(10)&amp;H17)))</f>
        <v>Focus is lost and keyboard navigation is not possible when using Pick from dropdown list</v>
      </c>
      <c r="E17" s="26" t="str">
        <f>IF(B17="","Z-SORT ORDER",B17)</f>
        <v>UltraSpreadSheet</v>
      </c>
      <c r="F17" s="61">
        <v>250154</v>
      </c>
      <c r="G17" s="60" t="s">
        <v>375</v>
      </c>
      <c r="H17" s="62" t="s">
        <v>359</v>
      </c>
      <c r="I17" s="60" t="s">
        <v>267</v>
      </c>
      <c r="J17" s="60" t="s">
        <v>360</v>
      </c>
    </row>
    <row r="18" spans="1:10" ht="14.4" customHeight="1" x14ac:dyDescent="0.3">
      <c r="A18" s="29">
        <f>IF(F18=0,"",F18)</f>
        <v>248452</v>
      </c>
      <c r="B18" s="29" t="str">
        <f>_xlfn.IFNA(VLOOKUP(I18, Components!$A$2:$C$570, 3, FALSE),"")</f>
        <v>UltraToolbarsManager</v>
      </c>
      <c r="C18" s="29" t="str">
        <f>IF(J18&gt;0,J18,"")</f>
        <v>Bug Fix</v>
      </c>
      <c r="D18" s="29" t="str">
        <f>IF(G18="","",IF(H18="",G18,IF(H18="N/A",G18,G18&amp;CHAR(10)&amp;CHAR(10)&amp;"Notes:"&amp;CHAR(10)&amp;H18)))</f>
        <v>When content of a PopupControlContainerTool resizes in an ApplicationMenu2010, horizontal scrollbars are not automatically shown</v>
      </c>
      <c r="E18" s="26" t="str">
        <f>IF(B18="","Z-SORT ORDER",B18)</f>
        <v>UltraToolbarsManager</v>
      </c>
      <c r="F18" s="61">
        <v>248452</v>
      </c>
      <c r="G18" s="60" t="s">
        <v>377</v>
      </c>
      <c r="H18" s="62" t="s">
        <v>359</v>
      </c>
      <c r="I18" s="60" t="s">
        <v>270</v>
      </c>
      <c r="J18" s="60" t="s">
        <v>360</v>
      </c>
    </row>
    <row r="19" spans="1:10" ht="14.4" customHeight="1" x14ac:dyDescent="0.3">
      <c r="A19" s="29">
        <f>IF(F19=0,"",F19)</f>
        <v>248680</v>
      </c>
      <c r="B19" s="29" t="str">
        <f>_xlfn.IFNA(VLOOKUP(I19, Components!$A$2:$C$570, 3, FALSE),"")</f>
        <v>UltraToolbarsManager</v>
      </c>
      <c r="C19" s="29" t="str">
        <f>IF(J19&gt;0,J19,"")</f>
        <v>Bug Fix</v>
      </c>
      <c r="D19" s="29" t="str">
        <f>IF(G19="","",IF(H19="",G19,IF(H19="N/A",G19,G19&amp;CHAR(10)&amp;CHAR(10)&amp;"Notes:"&amp;CHAR(10)&amp;H19)))</f>
        <v>An error is thrown when pressing the shortcut key for the combo after showing the key tip</v>
      </c>
      <c r="E19" s="26" t="str">
        <f>IF(B19="","Z-SORT ORDER",B19)</f>
        <v>UltraToolbarsManager</v>
      </c>
      <c r="F19" s="61">
        <v>248680</v>
      </c>
      <c r="G19" s="60" t="s">
        <v>378</v>
      </c>
      <c r="H19" s="62" t="s">
        <v>359</v>
      </c>
      <c r="I19" s="60" t="s">
        <v>270</v>
      </c>
      <c r="J19" s="60" t="s">
        <v>360</v>
      </c>
    </row>
    <row r="20" spans="1:10" ht="14.4" customHeight="1" x14ac:dyDescent="0.3">
      <c r="A20" s="29" t="str">
        <f>IF(F20=0,"",F20)</f>
        <v/>
      </c>
      <c r="B20" s="29" t="str">
        <f>_xlfn.IFNA(VLOOKUP(I20, Components!$A$2:$C$570, 3, FALSE),"")</f>
        <v/>
      </c>
      <c r="C20" s="29" t="str">
        <f>IF(J20&gt;0,J20,"")</f>
        <v/>
      </c>
      <c r="D20" s="29" t="str">
        <f>IF(G20="","",IF(H20="",G20,IF(H20="N/A",G20,G20&amp;CHAR(10)&amp;CHAR(10)&amp;"Notes:"&amp;CHAR(10)&amp;H20)))</f>
        <v/>
      </c>
      <c r="E20" s="26" t="str">
        <f>IF(B20="","Z-SORT ORDER",B20)</f>
        <v>Z-SORT ORDER</v>
      </c>
      <c r="F20" s="61"/>
      <c r="G20" s="60"/>
      <c r="H20" s="62"/>
      <c r="I20" s="60"/>
      <c r="J20" s="60"/>
    </row>
    <row r="21" spans="1:10" ht="14.4" customHeight="1" x14ac:dyDescent="0.3">
      <c r="A21" s="29" t="str">
        <f>IF(F21=0,"",F21)</f>
        <v/>
      </c>
      <c r="B21" s="29" t="str">
        <f>_xlfn.IFNA(VLOOKUP(I21, Components!$A$2:$C$570, 3, FALSE),"")</f>
        <v/>
      </c>
      <c r="C21" s="29" t="str">
        <f>IF(J21&gt;0,J21,"")</f>
        <v/>
      </c>
      <c r="D21" s="29" t="str">
        <f>IF(G21="","",IF(H21="",G21,IF(H21="N/A",G21,G21&amp;CHAR(10)&amp;CHAR(10)&amp;"Notes:"&amp;CHAR(10)&amp;H21)))</f>
        <v/>
      </c>
      <c r="E21" s="26" t="str">
        <f>IF(B21="","Z-SORT ORDER",B21)</f>
        <v>Z-SORT ORDER</v>
      </c>
      <c r="F21" s="61"/>
      <c r="G21" s="60"/>
      <c r="H21" s="62"/>
      <c r="I21" s="60"/>
      <c r="J21" s="60"/>
    </row>
    <row r="22" spans="1:10" ht="14.4" customHeight="1" x14ac:dyDescent="0.3">
      <c r="A22" s="29" t="str">
        <f>IF(F22=0,"",F22)</f>
        <v/>
      </c>
      <c r="B22" s="29" t="str">
        <f>_xlfn.IFNA(VLOOKUP(I22, Components!$A$2:$C$570, 3, FALSE),"")</f>
        <v/>
      </c>
      <c r="C22" s="29" t="str">
        <f>IF(J22&gt;0,J22,"")</f>
        <v/>
      </c>
      <c r="D22" s="29" t="str">
        <f>IF(G22="","",IF(H22="",G22,IF(H22="N/A",G22,G22&amp;CHAR(10)&amp;CHAR(10)&amp;"Notes:"&amp;CHAR(10)&amp;H22)))</f>
        <v/>
      </c>
      <c r="E22" s="26" t="str">
        <f>IF(B22="","Z-SORT ORDER",B22)</f>
        <v>Z-SORT ORDER</v>
      </c>
      <c r="F22" s="61"/>
      <c r="G22" s="60"/>
      <c r="H22" s="62"/>
      <c r="I22" s="60"/>
      <c r="J22" s="60"/>
    </row>
    <row r="23" spans="1:10" ht="14.4" customHeight="1" x14ac:dyDescent="0.3">
      <c r="A23" s="29" t="str">
        <f>IF(F23=0,"",F23)</f>
        <v/>
      </c>
      <c r="B23" s="29" t="str">
        <f>_xlfn.IFNA(VLOOKUP(I23, Components!$A$2:$C$570, 3, FALSE),"")</f>
        <v/>
      </c>
      <c r="C23" s="29" t="str">
        <f>IF(J23&gt;0,J23,"")</f>
        <v/>
      </c>
      <c r="D23" s="29" t="str">
        <f>IF(G23="","",IF(H23="",G23,IF(H23="N/A",G23,G23&amp;CHAR(10)&amp;CHAR(10)&amp;"Notes:"&amp;CHAR(10)&amp;H23)))</f>
        <v/>
      </c>
      <c r="E23" s="26" t="str">
        <f>IF(B23="","Z-SORT ORDER",B23)</f>
        <v>Z-SORT ORDER</v>
      </c>
      <c r="F23" s="61"/>
      <c r="G23" s="60"/>
      <c r="H23" s="63"/>
      <c r="I23" s="60"/>
      <c r="J23" s="60"/>
    </row>
    <row r="24" spans="1:10" ht="14.4" customHeight="1" x14ac:dyDescent="0.3">
      <c r="A24" s="29" t="str">
        <f>IF(F24=0,"",F24)</f>
        <v/>
      </c>
      <c r="B24" s="29" t="str">
        <f>_xlfn.IFNA(VLOOKUP(I24, Components!$A$2:$C$570, 3, FALSE),"")</f>
        <v/>
      </c>
      <c r="C24" s="29" t="str">
        <f>IF(J24&gt;0,J24,"")</f>
        <v/>
      </c>
      <c r="D24" s="29" t="str">
        <f>IF(G24="","",IF(H24="",G24,IF(H24="N/A",G24,G24&amp;CHAR(10)&amp;CHAR(10)&amp;"Notes:"&amp;CHAR(10)&amp;H24)))</f>
        <v/>
      </c>
      <c r="E24" s="26" t="str">
        <f>IF(B24="","Z-SORT ORDER",B24)</f>
        <v>Z-SORT ORDER</v>
      </c>
      <c r="F24" s="61"/>
      <c r="G24" s="60"/>
      <c r="H24" s="62"/>
      <c r="I24" s="60"/>
      <c r="J24" s="60"/>
    </row>
    <row r="25" spans="1:10" ht="14.4" customHeight="1" x14ac:dyDescent="0.3">
      <c r="A25" s="29" t="str">
        <f>IF(F25=0,"",F25)</f>
        <v/>
      </c>
      <c r="B25" s="29" t="str">
        <f>_xlfn.IFNA(VLOOKUP(I25, Components!$A$2:$C$570, 3, FALSE),"")</f>
        <v/>
      </c>
      <c r="C25" s="29" t="str">
        <f>IF(J25&gt;0,J25,"")</f>
        <v/>
      </c>
      <c r="D25" s="29" t="str">
        <f>IF(G25="","",IF(H25="",G25,IF(H25="N/A",G25,G25&amp;CHAR(10)&amp;CHAR(10)&amp;"Notes:"&amp;CHAR(10)&amp;H25)))</f>
        <v/>
      </c>
      <c r="E25" s="26" t="str">
        <f>IF(B25="","Z-SORT ORDER",B25)</f>
        <v>Z-SORT ORDER</v>
      </c>
      <c r="F25" s="61"/>
      <c r="G25" s="60"/>
      <c r="H25" s="62"/>
      <c r="I25" s="60"/>
      <c r="J25" s="60"/>
    </row>
    <row r="26" spans="1:10" ht="14.4" customHeight="1" x14ac:dyDescent="0.3">
      <c r="A26" s="29" t="str">
        <f>IF(F26=0,"",F26)</f>
        <v/>
      </c>
      <c r="B26" s="29" t="str">
        <f>_xlfn.IFNA(VLOOKUP(I26, Components!$A$2:$C$570, 3, FALSE),"")</f>
        <v/>
      </c>
      <c r="C26" s="29" t="str">
        <f>IF(J26&gt;0,J26,"")</f>
        <v/>
      </c>
      <c r="D26" s="29" t="str">
        <f>IF(G26="","",IF(H26="",G26,IF(H26="N/A",G26,G26&amp;CHAR(10)&amp;CHAR(10)&amp;"Notes:"&amp;CHAR(10)&amp;H26)))</f>
        <v/>
      </c>
      <c r="E26" s="26" t="str">
        <f>IF(B26="","Z-SORT ORDER",B26)</f>
        <v>Z-SORT ORDER</v>
      </c>
      <c r="F26" s="61"/>
      <c r="G26" s="60"/>
      <c r="H26" s="62"/>
      <c r="I26" s="60"/>
      <c r="J26" s="60"/>
    </row>
    <row r="27" spans="1:10" ht="14.4" customHeight="1" x14ac:dyDescent="0.3">
      <c r="A27" s="29" t="str">
        <f>IF(F27=0,"",F27)</f>
        <v/>
      </c>
      <c r="B27" s="29" t="str">
        <f>_xlfn.IFNA(VLOOKUP(I27, Components!$A$2:$C$570, 3, FALSE),"")</f>
        <v/>
      </c>
      <c r="C27" s="29" t="str">
        <f>IF(J27&gt;0,J27,"")</f>
        <v/>
      </c>
      <c r="D27" s="29" t="str">
        <f>IF(G27="","",IF(H27="",G27,IF(H27="N/A",G27,G27&amp;CHAR(10)&amp;CHAR(10)&amp;"Notes:"&amp;CHAR(10)&amp;H27)))</f>
        <v/>
      </c>
      <c r="E27" s="26" t="str">
        <f>IF(B27="","Z-SORT ORDER",B27)</f>
        <v>Z-SORT ORDER</v>
      </c>
      <c r="F27" s="61"/>
      <c r="G27" s="60"/>
      <c r="H27" s="62"/>
      <c r="I27" s="60"/>
      <c r="J27" s="60"/>
    </row>
    <row r="28" spans="1:10" ht="14.4" customHeight="1" x14ac:dyDescent="0.3">
      <c r="A28" s="29" t="str">
        <f>IF(F28=0,"",F28)</f>
        <v/>
      </c>
      <c r="B28" s="29" t="str">
        <f>_xlfn.IFNA(VLOOKUP(I28, Components!$A$2:$C$570, 3, FALSE),"")</f>
        <v/>
      </c>
      <c r="C28" s="29" t="str">
        <f>IF(J28&gt;0,J28,"")</f>
        <v/>
      </c>
      <c r="D28" s="29" t="str">
        <f>IF(G28="","",IF(H28="",G28,IF(H28="N/A",G28,G28&amp;CHAR(10)&amp;CHAR(10)&amp;"Notes:"&amp;CHAR(10)&amp;H28)))</f>
        <v/>
      </c>
      <c r="E28" s="26" t="str">
        <f>IF(B28="","Z-SORT ORDER",B28)</f>
        <v>Z-SORT ORDER</v>
      </c>
      <c r="F28" s="61"/>
      <c r="G28" s="60"/>
      <c r="H28" s="62"/>
      <c r="I28" s="60"/>
      <c r="J28" s="60"/>
    </row>
    <row r="29" spans="1:10" ht="14.4" customHeight="1" x14ac:dyDescent="0.3">
      <c r="A29" s="29" t="str">
        <f>IF(F29=0,"",F29)</f>
        <v/>
      </c>
      <c r="B29" s="29" t="str">
        <f>_xlfn.IFNA(VLOOKUP(I29, Components!$A$2:$C$570, 3, FALSE),"")</f>
        <v/>
      </c>
      <c r="C29" s="29" t="str">
        <f>IF(J29&gt;0,J29,"")</f>
        <v/>
      </c>
      <c r="D29" s="29" t="str">
        <f>IF(G29="","",IF(H29="",G29,IF(H29="N/A",G29,G29&amp;CHAR(10)&amp;CHAR(10)&amp;"Notes:"&amp;CHAR(10)&amp;H29)))</f>
        <v/>
      </c>
      <c r="E29" s="26" t="str">
        <f>IF(B29="","Z-SORT ORDER",B29)</f>
        <v>Z-SORT ORDER</v>
      </c>
      <c r="F29" s="61"/>
      <c r="G29" s="60"/>
      <c r="H29" s="62"/>
      <c r="I29" s="60"/>
      <c r="J29" s="60"/>
    </row>
    <row r="30" spans="1:10" ht="14.4" customHeight="1" x14ac:dyDescent="0.3">
      <c r="A30" s="29" t="str">
        <f>IF(F30=0,"",F30)</f>
        <v/>
      </c>
      <c r="B30" s="29" t="str">
        <f>_xlfn.IFNA(VLOOKUP(I30, Components!$A$2:$C$570, 3, FALSE),"")</f>
        <v/>
      </c>
      <c r="C30" s="29" t="str">
        <f>IF(J30&gt;0,J30,"")</f>
        <v/>
      </c>
      <c r="D30" s="29" t="str">
        <f>IF(G30="","",IF(H30="",G30,IF(H30="N/A",G30,G30&amp;CHAR(10)&amp;CHAR(10)&amp;"Notes:"&amp;CHAR(10)&amp;H30)))</f>
        <v/>
      </c>
      <c r="E30" s="26" t="str">
        <f>IF(B30="","Z-SORT ORDER",B30)</f>
        <v>Z-SORT ORDER</v>
      </c>
      <c r="F30" s="61"/>
      <c r="G30" s="60"/>
      <c r="H30" s="62"/>
      <c r="I30" s="60"/>
      <c r="J30" s="60"/>
    </row>
    <row r="31" spans="1:10" ht="14.4" customHeight="1" x14ac:dyDescent="0.3">
      <c r="A31" s="29" t="str">
        <f>IF(F31=0,"",F31)</f>
        <v/>
      </c>
      <c r="B31" s="29" t="str">
        <f>_xlfn.IFNA(VLOOKUP(I31, Components!$A$2:$C$570, 3, FALSE),"")</f>
        <v/>
      </c>
      <c r="C31" s="29" t="str">
        <f>IF(J31&gt;0,J31,"")</f>
        <v/>
      </c>
      <c r="D31" s="29" t="str">
        <f>IF(G31="","",IF(H31="",G31,IF(H31="N/A",G31,G31&amp;CHAR(10)&amp;CHAR(10)&amp;"Notes:"&amp;CHAR(10)&amp;H31)))</f>
        <v/>
      </c>
      <c r="E31" s="26" t="str">
        <f>IF(B31="","Z-SORT ORDER",B31)</f>
        <v>Z-SORT ORDER</v>
      </c>
      <c r="F31" s="61"/>
      <c r="G31" s="60"/>
      <c r="H31" s="62"/>
      <c r="I31" s="60"/>
      <c r="J31" s="60"/>
    </row>
    <row r="32" spans="1:10" ht="14.4" customHeight="1" x14ac:dyDescent="0.3">
      <c r="A32" s="29" t="str">
        <f>IF(F32=0,"",F32)</f>
        <v/>
      </c>
      <c r="B32" s="29" t="str">
        <f>_xlfn.IFNA(VLOOKUP(I32, Components!$A$2:$C$570, 3, FALSE),"")</f>
        <v/>
      </c>
      <c r="C32" s="29" t="str">
        <f>IF(J32&gt;0,J32,"")</f>
        <v/>
      </c>
      <c r="D32" s="29" t="str">
        <f>IF(G32="","",IF(H32="",G32,IF(H32="N/A",G32,G32&amp;CHAR(10)&amp;CHAR(10)&amp;"Notes:"&amp;CHAR(10)&amp;H32)))</f>
        <v/>
      </c>
      <c r="E32" s="26" t="str">
        <f>IF(B32="","Z-SORT ORDER",B32)</f>
        <v>Z-SORT ORDER</v>
      </c>
      <c r="F32" s="61"/>
      <c r="G32" s="60"/>
      <c r="H32" s="62"/>
      <c r="I32" s="60"/>
      <c r="J32" s="60"/>
    </row>
    <row r="33" spans="1:10" ht="14.4" customHeight="1" x14ac:dyDescent="0.3">
      <c r="A33" s="29" t="str">
        <f>IF(F33=0,"",F33)</f>
        <v/>
      </c>
      <c r="B33" s="29" t="str">
        <f>_xlfn.IFNA(VLOOKUP(I33, Components!$A$2:$C$570, 3, FALSE),"")</f>
        <v/>
      </c>
      <c r="C33" s="29" t="str">
        <f>IF(J33&gt;0,J33,"")</f>
        <v/>
      </c>
      <c r="D33" s="29" t="str">
        <f>IF(G33="","",IF(H33="",G33,IF(H33="N/A",G33,G33&amp;CHAR(10)&amp;CHAR(10)&amp;"Notes:"&amp;CHAR(10)&amp;H33)))</f>
        <v/>
      </c>
      <c r="E33" s="26" t="str">
        <f>IF(B33="","Z-SORT ORDER",B33)</f>
        <v>Z-SORT ORDER</v>
      </c>
      <c r="F33" s="61"/>
      <c r="G33" s="60"/>
      <c r="H33" s="62"/>
      <c r="I33" s="60"/>
      <c r="J33" s="60"/>
    </row>
    <row r="34" spans="1:10" ht="14.4" customHeight="1" x14ac:dyDescent="0.3">
      <c r="A34" s="29" t="str">
        <f>IF(F34=0,"",F34)</f>
        <v/>
      </c>
      <c r="B34" s="29" t="str">
        <f>_xlfn.IFNA(VLOOKUP(I34, Components!$A$2:$C$570, 3, FALSE),"")</f>
        <v/>
      </c>
      <c r="C34" s="29" t="str">
        <f>IF(J34&gt;0,J34,"")</f>
        <v/>
      </c>
      <c r="D34" s="29" t="str">
        <f>IF(G34="","",IF(H34="",G34,IF(H34="N/A",G34,G34&amp;CHAR(10)&amp;CHAR(10)&amp;"Notes:"&amp;CHAR(10)&amp;H34)))</f>
        <v/>
      </c>
      <c r="E34" s="26" t="str">
        <f>IF(B34="","Z-SORT ORDER",B34)</f>
        <v>Z-SORT ORDER</v>
      </c>
      <c r="F34" s="61"/>
      <c r="G34" s="60"/>
      <c r="H34" s="62"/>
      <c r="I34" s="60"/>
      <c r="J34" s="60"/>
    </row>
    <row r="35" spans="1:10" ht="14.4" customHeight="1" x14ac:dyDescent="0.3">
      <c r="A35" s="29" t="str">
        <f>IF(F35=0,"",F35)</f>
        <v/>
      </c>
      <c r="B35" s="29" t="str">
        <f>_xlfn.IFNA(VLOOKUP(I35, Components!$A$2:$C$570, 3, FALSE),"")</f>
        <v/>
      </c>
      <c r="C35" s="29" t="str">
        <f>IF(J35&gt;0,J35,"")</f>
        <v/>
      </c>
      <c r="D35" s="29" t="str">
        <f>IF(G35="","",IF(H35="",G35,IF(H35="N/A",G35,G35&amp;CHAR(10)&amp;CHAR(10)&amp;"Notes:"&amp;CHAR(10)&amp;H35)))</f>
        <v/>
      </c>
      <c r="E35" s="26" t="str">
        <f>IF(B35="","Z-SORT ORDER",B35)</f>
        <v>Z-SORT ORDER</v>
      </c>
      <c r="F35" s="61"/>
      <c r="G35" s="60"/>
      <c r="H35" s="62"/>
      <c r="I35" s="60"/>
      <c r="J35" s="60"/>
    </row>
    <row r="36" spans="1:10" ht="14.4" customHeight="1" x14ac:dyDescent="0.3">
      <c r="A36" s="29" t="str">
        <f>IF(F36=0,"",F36)</f>
        <v/>
      </c>
      <c r="B36" s="29" t="str">
        <f>_xlfn.IFNA(VLOOKUP(I36, Components!$A$2:$C$570, 3, FALSE),"")</f>
        <v/>
      </c>
      <c r="C36" s="29" t="str">
        <f>IF(J36&gt;0,J36,"")</f>
        <v/>
      </c>
      <c r="D36" s="29" t="str">
        <f>IF(G36="","",IF(H36="",G36,IF(H36="N/A",G36,G36&amp;CHAR(10)&amp;CHAR(10)&amp;"Notes:"&amp;CHAR(10)&amp;H36)))</f>
        <v/>
      </c>
      <c r="E36" s="26" t="str">
        <f>IF(B36="","Z-SORT ORDER",B36)</f>
        <v>Z-SORT ORDER</v>
      </c>
      <c r="F36" s="61"/>
      <c r="G36" s="60"/>
      <c r="H36" s="62"/>
      <c r="I36" s="60"/>
      <c r="J36" s="60"/>
    </row>
    <row r="37" spans="1:10" ht="14.4" customHeight="1" x14ac:dyDescent="0.3">
      <c r="A37" s="29" t="str">
        <f>IF(F37=0,"",F37)</f>
        <v/>
      </c>
      <c r="B37" s="29" t="str">
        <f>_xlfn.IFNA(VLOOKUP(I37, Components!$A$2:$C$570, 3, FALSE),"")</f>
        <v/>
      </c>
      <c r="C37" s="29" t="str">
        <f>IF(J37&gt;0,J37,"")</f>
        <v/>
      </c>
      <c r="D37" s="29" t="str">
        <f>IF(G37="","",IF(H37="",G37,IF(H37="N/A",G37,G37&amp;CHAR(10)&amp;CHAR(10)&amp;"Notes:"&amp;CHAR(10)&amp;H37)))</f>
        <v/>
      </c>
      <c r="E37" s="26" t="str">
        <f>IF(B37="","Z-SORT ORDER",B37)</f>
        <v>Z-SORT ORDER</v>
      </c>
      <c r="F37" s="33"/>
      <c r="G37" s="33"/>
      <c r="H37" s="33"/>
      <c r="I37" s="33"/>
      <c r="J37" s="33"/>
    </row>
    <row r="38" spans="1:10" ht="14.4" customHeight="1" x14ac:dyDescent="0.3">
      <c r="A38" s="29" t="str">
        <f>IF(F38=0,"",F38)</f>
        <v/>
      </c>
      <c r="B38" s="29" t="str">
        <f>_xlfn.IFNA(VLOOKUP(I38, Components!$A$2:$C$570, 3, FALSE),"")</f>
        <v/>
      </c>
      <c r="C38" s="29" t="str">
        <f>IF(J38&gt;0,J38,"")</f>
        <v/>
      </c>
      <c r="D38" s="29" t="str">
        <f>IF(G38="","",IF(H38="",G38,IF(H38="N/A",G38,G38&amp;CHAR(10)&amp;CHAR(10)&amp;"Notes:"&amp;CHAR(10)&amp;H38)))</f>
        <v/>
      </c>
      <c r="E38" s="26" t="str">
        <f>IF(B38="","Z-SORT ORDER",B38)</f>
        <v>Z-SORT ORDER</v>
      </c>
      <c r="F38" s="33"/>
      <c r="G38" s="33"/>
      <c r="H38" s="33"/>
      <c r="I38" s="33"/>
      <c r="J38" s="33"/>
    </row>
    <row r="39" spans="1:10" ht="14.4" customHeight="1" x14ac:dyDescent="0.3">
      <c r="A39" s="29" t="str">
        <f>IF(F39=0,"",F39)</f>
        <v/>
      </c>
      <c r="B39" s="29" t="str">
        <f>_xlfn.IFNA(VLOOKUP(I39, Components!$A$2:$C$570, 3, FALSE),"")</f>
        <v/>
      </c>
      <c r="C39" s="29" t="str">
        <f>IF(J39&gt;0,J39,"")</f>
        <v/>
      </c>
      <c r="D39" s="29" t="str">
        <f>IF(G39="","",IF(H39="",G39,IF(H39="N/A",G39,G39&amp;CHAR(10)&amp;CHAR(10)&amp;"Notes:"&amp;CHAR(10)&amp;H39)))</f>
        <v/>
      </c>
      <c r="E39" s="26" t="str">
        <f>IF(B39="","Z-SORT ORDER",B39)</f>
        <v>Z-SORT ORDER</v>
      </c>
      <c r="F39" s="33"/>
      <c r="G39" s="33"/>
      <c r="H39" s="33"/>
      <c r="I39" s="33"/>
      <c r="J39" s="33"/>
    </row>
    <row r="40" spans="1:10" ht="14.4" customHeight="1" x14ac:dyDescent="0.3">
      <c r="A40" s="29" t="str">
        <f>IF(F40=0,"",F40)</f>
        <v/>
      </c>
      <c r="B40" s="29" t="str">
        <f>_xlfn.IFNA(VLOOKUP(I40, Components!$A$2:$C$570, 3, FALSE),"")</f>
        <v/>
      </c>
      <c r="C40" s="29" t="str">
        <f>IF(J40&gt;0,J40,"")</f>
        <v/>
      </c>
      <c r="D40" s="29" t="str">
        <f>IF(G40="","",IF(H40="",G40,IF(H40="N/A",G40,G40&amp;CHAR(10)&amp;CHAR(10)&amp;"Notes:"&amp;CHAR(10)&amp;H40)))</f>
        <v/>
      </c>
      <c r="E40" s="26" t="str">
        <f>IF(B40="","Z-SORT ORDER",B40)</f>
        <v>Z-SORT ORDER</v>
      </c>
      <c r="F40" s="33"/>
      <c r="G40" s="33"/>
      <c r="H40" s="33"/>
      <c r="I40" s="33"/>
      <c r="J40" s="33"/>
    </row>
    <row r="41" spans="1:10" ht="14.4" customHeight="1" x14ac:dyDescent="0.3">
      <c r="A41" s="29" t="str">
        <f>IF(F41=0,"",F41)</f>
        <v/>
      </c>
      <c r="B41" s="29" t="str">
        <f>_xlfn.IFNA(VLOOKUP(I41, Components!$A$2:$C$570, 3, FALSE),"")</f>
        <v/>
      </c>
      <c r="C41" s="29" t="str">
        <f>IF(J41&gt;0,J41,"")</f>
        <v/>
      </c>
      <c r="D41" s="29" t="str">
        <f>IF(G41="","",IF(H41="",G41,IF(H41="N/A",G41,G41&amp;CHAR(10)&amp;CHAR(10)&amp;"Notes:"&amp;CHAR(10)&amp;H41)))</f>
        <v/>
      </c>
      <c r="E41" s="26" t="str">
        <f>IF(B41="","Z-SORT ORDER",B41)</f>
        <v>Z-SORT ORDER</v>
      </c>
      <c r="F41" s="33"/>
      <c r="G41" s="33"/>
      <c r="H41" s="33"/>
      <c r="I41" s="33"/>
      <c r="J41" s="33"/>
    </row>
    <row r="42" spans="1:10" ht="14.4" customHeight="1" x14ac:dyDescent="0.3">
      <c r="A42" s="29" t="str">
        <f>IF(F42=0,"",F42)</f>
        <v/>
      </c>
      <c r="B42" s="29" t="str">
        <f>_xlfn.IFNA(VLOOKUP(I42, Components!$A$2:$C$570, 3, FALSE),"")</f>
        <v/>
      </c>
      <c r="C42" s="29" t="str">
        <f>IF(J42&gt;0,J42,"")</f>
        <v/>
      </c>
      <c r="D42" s="29" t="str">
        <f>IF(G42="","",IF(H42="",G42,IF(H42="N/A",G42,G42&amp;CHAR(10)&amp;CHAR(10)&amp;"Notes:"&amp;CHAR(10)&amp;H42)))</f>
        <v/>
      </c>
      <c r="E42" s="26" t="str">
        <f>IF(B42="","Z-SORT ORDER",B42)</f>
        <v>Z-SORT ORDER</v>
      </c>
      <c r="F42" s="33"/>
      <c r="G42" s="33"/>
      <c r="H42" s="33"/>
      <c r="I42" s="33"/>
      <c r="J42" s="33"/>
    </row>
    <row r="43" spans="1:10" ht="14.4" customHeight="1" x14ac:dyDescent="0.3">
      <c r="A43" s="29" t="str">
        <f>IF(F43=0,"",F43)</f>
        <v/>
      </c>
      <c r="B43" s="29" t="str">
        <f>_xlfn.IFNA(VLOOKUP(I43, Components!$A$2:$C$570, 3, FALSE),"")</f>
        <v/>
      </c>
      <c r="C43" s="29" t="str">
        <f>IF(J43&gt;0,J43,"")</f>
        <v/>
      </c>
      <c r="D43" s="29" t="str">
        <f>IF(G43="","",IF(H43="",G43,IF(H43="N/A",G43,G43&amp;CHAR(10)&amp;CHAR(10)&amp;"Notes:"&amp;CHAR(10)&amp;H43)))</f>
        <v/>
      </c>
      <c r="E43" s="26" t="str">
        <f>IF(B43="","Z-SORT ORDER",B43)</f>
        <v>Z-SORT ORDER</v>
      </c>
      <c r="F43" s="33"/>
      <c r="G43" s="33"/>
      <c r="H43" s="33"/>
      <c r="I43" s="33"/>
      <c r="J43" s="33"/>
    </row>
    <row r="44" spans="1:10" ht="14.4" customHeight="1" x14ac:dyDescent="0.3">
      <c r="A44" s="29" t="str">
        <f>IF(F44=0,"",F44)</f>
        <v/>
      </c>
      <c r="B44" s="29" t="str">
        <f>_xlfn.IFNA(VLOOKUP(I44, Components!$A$2:$C$570, 3, FALSE),"")</f>
        <v/>
      </c>
      <c r="C44" s="29" t="str">
        <f>IF(J44&gt;0,J44,"")</f>
        <v/>
      </c>
      <c r="D44" s="29" t="str">
        <f>IF(G44="","",IF(H44="",G44,IF(H44="N/A",G44,G44&amp;CHAR(10)&amp;CHAR(10)&amp;"Notes:"&amp;CHAR(10)&amp;H44)))</f>
        <v/>
      </c>
      <c r="E44" s="26" t="str">
        <f>IF(B44="","Z-SORT ORDER",B44)</f>
        <v>Z-SORT ORDER</v>
      </c>
      <c r="F44" s="33"/>
      <c r="G44" s="33"/>
      <c r="H44" s="33"/>
      <c r="I44" s="33"/>
      <c r="J44" s="33"/>
    </row>
    <row r="45" spans="1:10" ht="14.4" customHeight="1" x14ac:dyDescent="0.3">
      <c r="A45" s="29" t="str">
        <f>IF(F45=0,"",F45)</f>
        <v/>
      </c>
      <c r="B45" s="29" t="str">
        <f>_xlfn.IFNA(VLOOKUP(I45, Components!$A$2:$C$570, 3, FALSE),"")</f>
        <v/>
      </c>
      <c r="C45" s="29" t="str">
        <f>IF(J45&gt;0,J45,"")</f>
        <v/>
      </c>
      <c r="D45" s="29" t="str">
        <f>IF(G45="","",IF(H45="",G45,IF(H45="N/A",G45,G45&amp;CHAR(10)&amp;CHAR(10)&amp;"Notes:"&amp;CHAR(10)&amp;H45)))</f>
        <v/>
      </c>
      <c r="E45" s="26" t="str">
        <f>IF(B45="","Z-SORT ORDER",B45)</f>
        <v>Z-SORT ORDER</v>
      </c>
      <c r="F45" s="33"/>
      <c r="G45" s="33"/>
      <c r="H45" s="33"/>
      <c r="I45" s="33"/>
      <c r="J45" s="33"/>
    </row>
    <row r="46" spans="1:10" ht="14.4" customHeight="1" x14ac:dyDescent="0.3">
      <c r="A46" s="29" t="str">
        <f>IF(F46=0,"",F46)</f>
        <v/>
      </c>
      <c r="B46" s="29" t="str">
        <f>_xlfn.IFNA(VLOOKUP(I46, Components!$A$2:$C$570, 3, FALSE),"")</f>
        <v/>
      </c>
      <c r="C46" s="29" t="str">
        <f>IF(J46&gt;0,J46,"")</f>
        <v/>
      </c>
      <c r="D46" s="29" t="str">
        <f>IF(G46="","",IF(H46="",G46,IF(H46="N/A",G46,G46&amp;CHAR(10)&amp;CHAR(10)&amp;"Notes:"&amp;CHAR(10)&amp;H46)))</f>
        <v/>
      </c>
      <c r="E46" s="26" t="str">
        <f>IF(B46="","Z-SORT ORDER",B46)</f>
        <v>Z-SORT ORDER</v>
      </c>
      <c r="F46" s="33"/>
      <c r="G46" s="33"/>
      <c r="H46" s="33"/>
      <c r="I46" s="33"/>
      <c r="J46" s="33"/>
    </row>
    <row r="47" spans="1:10" ht="14.4" customHeight="1" x14ac:dyDescent="0.3">
      <c r="A47" s="29" t="str">
        <f>IF(F47=0,"",F47)</f>
        <v/>
      </c>
      <c r="B47" s="29" t="str">
        <f>_xlfn.IFNA(VLOOKUP(I47, Components!$A$2:$C$570, 3, FALSE),"")</f>
        <v/>
      </c>
      <c r="C47" s="29" t="str">
        <f>IF(J47&gt;0,J47,"")</f>
        <v/>
      </c>
      <c r="D47" s="29" t="str">
        <f>IF(G47="","",IF(H47="",G47,IF(H47="N/A",G47,G47&amp;CHAR(10)&amp;CHAR(10)&amp;"Notes:"&amp;CHAR(10)&amp;H47)))</f>
        <v/>
      </c>
      <c r="E47" s="26" t="str">
        <f>IF(B47="","Z-SORT ORDER",B47)</f>
        <v>Z-SORT ORDER</v>
      </c>
      <c r="F47" s="33"/>
      <c r="G47" s="33"/>
      <c r="H47" s="33"/>
      <c r="I47" s="33"/>
      <c r="J47" s="33"/>
    </row>
    <row r="48" spans="1:10" ht="14.4" customHeight="1" x14ac:dyDescent="0.3">
      <c r="A48" s="29" t="str">
        <f>IF(F48=0,"",F48)</f>
        <v/>
      </c>
      <c r="B48" s="29" t="str">
        <f>_xlfn.IFNA(VLOOKUP(I48, Components!$A$2:$C$570, 3, FALSE),"")</f>
        <v/>
      </c>
      <c r="C48" s="29" t="str">
        <f>IF(J48&gt;0,J48,"")</f>
        <v/>
      </c>
      <c r="D48" s="29" t="str">
        <f>IF(G48="","",IF(H48="",G48,IF(H48="N/A",G48,G48&amp;CHAR(10)&amp;CHAR(10)&amp;"Notes:"&amp;CHAR(10)&amp;H48)))</f>
        <v/>
      </c>
      <c r="E48" s="26" t="str">
        <f>IF(B48="","Z-SORT ORDER",B48)</f>
        <v>Z-SORT ORDER</v>
      </c>
      <c r="F48" s="33"/>
      <c r="G48" s="33"/>
      <c r="H48" s="33"/>
      <c r="I48" s="33"/>
      <c r="J48" s="33"/>
    </row>
    <row r="49" spans="1:10" ht="14.4" customHeight="1" x14ac:dyDescent="0.3">
      <c r="A49" s="29" t="str">
        <f>IF(F49=0,"",F49)</f>
        <v/>
      </c>
      <c r="B49" s="29" t="str">
        <f>_xlfn.IFNA(VLOOKUP(I49, Components!$A$2:$C$570, 3, FALSE),"")</f>
        <v/>
      </c>
      <c r="C49" s="29" t="str">
        <f>IF(J49&gt;0,J49,"")</f>
        <v/>
      </c>
      <c r="D49" s="29" t="str">
        <f>IF(G49="","",IF(H49="",G49,IF(H49="N/A",G49,G49&amp;CHAR(10)&amp;CHAR(10)&amp;"Notes:"&amp;CHAR(10)&amp;H49)))</f>
        <v/>
      </c>
      <c r="E49" s="26" t="str">
        <f>IF(B49="","Z-SORT ORDER",B49)</f>
        <v>Z-SORT ORDER</v>
      </c>
      <c r="F49" s="33"/>
      <c r="G49" s="33"/>
      <c r="H49" s="33"/>
      <c r="I49" s="33"/>
      <c r="J49" s="33"/>
    </row>
    <row r="50" spans="1:10" ht="14.4" customHeight="1" x14ac:dyDescent="0.3">
      <c r="A50" s="29" t="str">
        <f>IF(F50=0,"",F50)</f>
        <v/>
      </c>
      <c r="B50" s="29" t="str">
        <f>_xlfn.IFNA(VLOOKUP(I50, Components!$A$2:$C$570, 3, FALSE),"")</f>
        <v/>
      </c>
      <c r="C50" s="29" t="str">
        <f>IF(J50&gt;0,J50,"")</f>
        <v/>
      </c>
      <c r="D50" s="29" t="str">
        <f>IF(G50="","",IF(H50="",G50,IF(H50="N/A",G50,G50&amp;CHAR(10)&amp;CHAR(10)&amp;"Notes:"&amp;CHAR(10)&amp;H50)))</f>
        <v/>
      </c>
      <c r="E50" s="26" t="str">
        <f>IF(B50="","Z-SORT ORDER",B50)</f>
        <v>Z-SORT ORDER</v>
      </c>
      <c r="F50" s="33"/>
      <c r="G50" s="33"/>
      <c r="H50" s="33"/>
      <c r="I50" s="33"/>
      <c r="J50" s="33"/>
    </row>
    <row r="51" spans="1:10" ht="14.4" customHeight="1" x14ac:dyDescent="0.3">
      <c r="A51" s="29" t="str">
        <f>IF(F51=0,"",F51)</f>
        <v/>
      </c>
      <c r="B51" s="29" t="str">
        <f>_xlfn.IFNA(VLOOKUP(I51, Components!$A$2:$C$570, 3, FALSE),"")</f>
        <v/>
      </c>
      <c r="C51" s="29" t="str">
        <f>IF(J51&gt;0,J51,"")</f>
        <v/>
      </c>
      <c r="D51" s="29" t="str">
        <f>IF(G51="","",IF(H51="",G51,IF(H51="N/A",G51,G51&amp;CHAR(10)&amp;CHAR(10)&amp;"Notes:"&amp;CHAR(10)&amp;H51)))</f>
        <v/>
      </c>
      <c r="E51" s="26" t="str">
        <f>IF(B51="","Z-SORT ORDER",B51)</f>
        <v>Z-SORT ORDER</v>
      </c>
      <c r="F51" s="33"/>
      <c r="G51" s="33"/>
      <c r="H51" s="33"/>
      <c r="I51" s="33"/>
      <c r="J51" s="33"/>
    </row>
    <row r="52" spans="1:10" ht="14.4" customHeight="1" x14ac:dyDescent="0.3">
      <c r="A52" s="29" t="str">
        <f>IF(F52=0,"",F52)</f>
        <v/>
      </c>
      <c r="B52" s="29" t="str">
        <f>_xlfn.IFNA(VLOOKUP(I52, Components!$A$2:$C$570, 3, FALSE),"")</f>
        <v/>
      </c>
      <c r="C52" s="29" t="str">
        <f>IF(J52&gt;0,J52,"")</f>
        <v/>
      </c>
      <c r="D52" s="29" t="str">
        <f>IF(G52="","",IF(H52="",G52,IF(H52="N/A",G52,G52&amp;CHAR(10)&amp;CHAR(10)&amp;"Notes:"&amp;CHAR(10)&amp;H52)))</f>
        <v/>
      </c>
      <c r="E52" s="26" t="str">
        <f>IF(B52="","Z-SORT ORDER",B52)</f>
        <v>Z-SORT ORDER</v>
      </c>
      <c r="F52" s="33"/>
      <c r="G52" s="33"/>
      <c r="H52" s="33"/>
      <c r="I52" s="33"/>
      <c r="J52" s="33"/>
    </row>
    <row r="53" spans="1:10" ht="14.4" customHeight="1" x14ac:dyDescent="0.3">
      <c r="A53" s="29" t="str">
        <f>IF(F53=0,"",F53)</f>
        <v/>
      </c>
      <c r="B53" s="29" t="str">
        <f>_xlfn.IFNA(VLOOKUP(I53, Components!$A$2:$C$570, 3, FALSE),"")</f>
        <v/>
      </c>
      <c r="C53" s="29" t="str">
        <f>IF(J53&gt;0,J53,"")</f>
        <v/>
      </c>
      <c r="D53" s="29" t="str">
        <f>IF(G53="","",IF(H53="",G53,IF(H53="N/A",G53,G53&amp;CHAR(10)&amp;CHAR(10)&amp;"Notes:"&amp;CHAR(10)&amp;H53)))</f>
        <v/>
      </c>
      <c r="E53" s="26" t="str">
        <f>IF(B53="","Z-SORT ORDER",B53)</f>
        <v>Z-SORT ORDER</v>
      </c>
      <c r="F53" s="33"/>
      <c r="G53" s="33"/>
      <c r="H53" s="33"/>
      <c r="I53" s="33"/>
      <c r="J53" s="33"/>
    </row>
    <row r="54" spans="1:10" ht="14.4" customHeight="1" x14ac:dyDescent="0.3">
      <c r="A54" s="29" t="str">
        <f>IF(F54=0,"",F54)</f>
        <v/>
      </c>
      <c r="B54" s="29" t="str">
        <f>_xlfn.IFNA(VLOOKUP(I54, Components!$A$2:$C$570, 3, FALSE),"")</f>
        <v/>
      </c>
      <c r="C54" s="29" t="str">
        <f>IF(J54&gt;0,J54,"")</f>
        <v/>
      </c>
      <c r="D54" s="29" t="str">
        <f>IF(G54="","",IF(H54="",G54,IF(H54="N/A",G54,G54&amp;CHAR(10)&amp;CHAR(10)&amp;"Notes:"&amp;CHAR(10)&amp;H54)))</f>
        <v/>
      </c>
      <c r="E54" s="26" t="str">
        <f>IF(B54="","Z-SORT ORDER",B54)</f>
        <v>Z-SORT ORDER</v>
      </c>
      <c r="F54" s="33"/>
      <c r="G54" s="33"/>
      <c r="H54" s="33"/>
      <c r="I54" s="33"/>
      <c r="J54" s="33"/>
    </row>
    <row r="55" spans="1:10" ht="14.4" customHeight="1" x14ac:dyDescent="0.3">
      <c r="A55" s="29" t="str">
        <f>IF(F55=0,"",F55)</f>
        <v/>
      </c>
      <c r="B55" s="29" t="str">
        <f>_xlfn.IFNA(VLOOKUP(I55, Components!$A$2:$C$570, 3, FALSE),"")</f>
        <v/>
      </c>
      <c r="C55" s="29" t="str">
        <f>IF(J55&gt;0,J55,"")</f>
        <v/>
      </c>
      <c r="D55" s="29" t="str">
        <f>IF(G55="","",IF(H55="",G55,IF(H55="N/A",G55,G55&amp;CHAR(10)&amp;CHAR(10)&amp;"Notes:"&amp;CHAR(10)&amp;H55)))</f>
        <v/>
      </c>
      <c r="E55" s="26" t="str">
        <f>IF(B55="","Z-SORT ORDER",B55)</f>
        <v>Z-SORT ORDER</v>
      </c>
      <c r="F55" s="33"/>
      <c r="G55" s="33"/>
      <c r="H55" s="33"/>
      <c r="I55" s="33"/>
      <c r="J55" s="33"/>
    </row>
    <row r="56" spans="1:10" ht="14.4" customHeight="1" x14ac:dyDescent="0.3">
      <c r="A56" s="29" t="str">
        <f>IF(F56=0,"",F56)</f>
        <v/>
      </c>
      <c r="B56" s="29" t="str">
        <f>_xlfn.IFNA(VLOOKUP(I56, Components!$A$2:$C$570, 3, FALSE),"")</f>
        <v/>
      </c>
      <c r="C56" s="29" t="str">
        <f>IF(J56&gt;0,J56,"")</f>
        <v/>
      </c>
      <c r="D56" s="29" t="str">
        <f>IF(G56="","",IF(H56="",G56,IF(H56="N/A",G56,G56&amp;CHAR(10)&amp;CHAR(10)&amp;"Notes:"&amp;CHAR(10)&amp;H56)))</f>
        <v/>
      </c>
      <c r="E56" s="26" t="str">
        <f>IF(B56="","Z-SORT ORDER",B56)</f>
        <v>Z-SORT ORDER</v>
      </c>
      <c r="F56" s="33"/>
      <c r="G56" s="33"/>
      <c r="H56" s="33"/>
      <c r="I56" s="33"/>
      <c r="J56" s="33"/>
    </row>
    <row r="57" spans="1:10" ht="14.4" customHeight="1" x14ac:dyDescent="0.3">
      <c r="A57" s="29" t="str">
        <f>IF(F57=0,"",F57)</f>
        <v/>
      </c>
      <c r="B57" s="29" t="str">
        <f>_xlfn.IFNA(VLOOKUP(I57, Components!$A$2:$C$570, 3, FALSE),"")</f>
        <v/>
      </c>
      <c r="C57" s="29" t="str">
        <f>IF(J57&gt;0,J57,"")</f>
        <v/>
      </c>
      <c r="D57" s="29" t="str">
        <f>IF(G57="","",IF(H57="",G57,IF(H57="N/A",G57,G57&amp;CHAR(10)&amp;CHAR(10)&amp;"Notes:"&amp;CHAR(10)&amp;H57)))</f>
        <v/>
      </c>
      <c r="E57" s="26" t="str">
        <f>IF(B57="","Z-SORT ORDER",B57)</f>
        <v>Z-SORT ORDER</v>
      </c>
      <c r="F57" s="33"/>
      <c r="G57" s="33"/>
      <c r="H57" s="33"/>
      <c r="I57" s="33"/>
      <c r="J57" s="33"/>
    </row>
    <row r="58" spans="1:10" ht="14.4" customHeight="1" x14ac:dyDescent="0.3">
      <c r="A58" s="29" t="str">
        <f>IF(F58=0,"",F58)</f>
        <v/>
      </c>
      <c r="B58" s="29" t="str">
        <f>_xlfn.IFNA(VLOOKUP(I58, Components!$A$2:$C$570, 3, FALSE),"")</f>
        <v/>
      </c>
      <c r="C58" s="29" t="str">
        <f>IF(J58&gt;0,J58,"")</f>
        <v/>
      </c>
      <c r="D58" s="29" t="str">
        <f>IF(G58="","",IF(H58="",G58,IF(H58="N/A",G58,G58&amp;CHAR(10)&amp;CHAR(10)&amp;"Notes:"&amp;CHAR(10)&amp;H58)))</f>
        <v/>
      </c>
      <c r="E58" s="26" t="str">
        <f>IF(B58="","Z-SORT ORDER",B58)</f>
        <v>Z-SORT ORDER</v>
      </c>
      <c r="F58" s="33"/>
      <c r="G58" s="33"/>
      <c r="H58" s="33"/>
      <c r="I58" s="33"/>
      <c r="J58" s="33"/>
    </row>
    <row r="59" spans="1:10" ht="14.4" customHeight="1" x14ac:dyDescent="0.3">
      <c r="A59" s="29" t="str">
        <f>IF(F59=0,"",F59)</f>
        <v/>
      </c>
      <c r="B59" s="29" t="str">
        <f>_xlfn.IFNA(VLOOKUP(I59, Components!$A$2:$C$570, 3, FALSE),"")</f>
        <v/>
      </c>
      <c r="C59" s="29" t="str">
        <f>IF(J59&gt;0,J59,"")</f>
        <v/>
      </c>
      <c r="D59" s="29" t="str">
        <f>IF(G59="","",IF(H59="",G59,IF(H59="N/A",G59,G59&amp;CHAR(10)&amp;CHAR(10)&amp;"Notes:"&amp;CHAR(10)&amp;H59)))</f>
        <v/>
      </c>
      <c r="E59" s="26" t="str">
        <f>IF(B59="","Z-SORT ORDER",B59)</f>
        <v>Z-SORT ORDER</v>
      </c>
      <c r="F59" s="33"/>
      <c r="G59" s="33"/>
      <c r="H59" s="33"/>
      <c r="I59" s="33"/>
      <c r="J59" s="33"/>
    </row>
    <row r="60" spans="1:10" ht="14.4" customHeight="1" x14ac:dyDescent="0.3">
      <c r="A60" s="29" t="str">
        <f>IF(F60=0,"",F60)</f>
        <v/>
      </c>
      <c r="B60" s="29" t="str">
        <f>_xlfn.IFNA(VLOOKUP(I60, Components!$A$2:$C$570, 3, FALSE),"")</f>
        <v/>
      </c>
      <c r="C60" s="29" t="str">
        <f>IF(J60&gt;0,J60,"")</f>
        <v/>
      </c>
      <c r="D60" s="29" t="str">
        <f>IF(G60="","",IF(H60="",G60,IF(H60="N/A",G60,G60&amp;CHAR(10)&amp;CHAR(10)&amp;"Notes:"&amp;CHAR(10)&amp;H60)))</f>
        <v/>
      </c>
      <c r="E60" s="26" t="str">
        <f>IF(B60="","Z-SORT ORDER",B60)</f>
        <v>Z-SORT ORDER</v>
      </c>
      <c r="F60" s="33"/>
      <c r="G60" s="33"/>
      <c r="H60" s="33"/>
      <c r="I60" s="33"/>
      <c r="J60" s="33"/>
    </row>
    <row r="61" spans="1:10" ht="14.4" customHeight="1" x14ac:dyDescent="0.3">
      <c r="A61" s="29" t="str">
        <f>IF(F61=0,"",F61)</f>
        <v/>
      </c>
      <c r="B61" s="29" t="str">
        <f>_xlfn.IFNA(VLOOKUP(I61, Components!$A$2:$C$570, 3, FALSE),"")</f>
        <v/>
      </c>
      <c r="C61" s="29" t="str">
        <f>IF(J61&gt;0,J61,"")</f>
        <v/>
      </c>
      <c r="D61" s="29" t="str">
        <f>IF(G61="","",IF(H61="",G61,IF(H61="N/A",G61,G61&amp;CHAR(10)&amp;CHAR(10)&amp;"Notes:"&amp;CHAR(10)&amp;H61)))</f>
        <v/>
      </c>
      <c r="E61" s="26" t="str">
        <f>IF(B61="","Z-SORT ORDER",B61)</f>
        <v>Z-SORT ORDER</v>
      </c>
      <c r="F61" s="33"/>
      <c r="G61" s="33"/>
      <c r="H61" s="33"/>
      <c r="I61" s="33"/>
      <c r="J61" s="33"/>
    </row>
    <row r="62" spans="1:10" ht="14.4" customHeight="1" x14ac:dyDescent="0.3">
      <c r="A62" s="29" t="str">
        <f>IF(F62=0,"",F62)</f>
        <v/>
      </c>
      <c r="B62" s="29" t="str">
        <f>_xlfn.IFNA(VLOOKUP(I62, Components!$A$2:$C$570, 3, FALSE),"")</f>
        <v/>
      </c>
      <c r="C62" s="29" t="str">
        <f>IF(J62&gt;0,J62,"")</f>
        <v/>
      </c>
      <c r="D62" s="29" t="str">
        <f>IF(G62="","",IF(H62="",G62,IF(H62="N/A",G62,G62&amp;CHAR(10)&amp;CHAR(10)&amp;"Notes:"&amp;CHAR(10)&amp;H62)))</f>
        <v/>
      </c>
      <c r="E62" s="26" t="str">
        <f>IF(B62="","Z-SORT ORDER",B62)</f>
        <v>Z-SORT ORDER</v>
      </c>
      <c r="F62" s="33"/>
      <c r="G62" s="33"/>
      <c r="H62" s="33"/>
      <c r="I62" s="33"/>
      <c r="J62" s="33"/>
    </row>
    <row r="63" spans="1:10" ht="14.4" customHeight="1" x14ac:dyDescent="0.3">
      <c r="A63" s="29" t="str">
        <f>IF(F63=0,"",F63)</f>
        <v/>
      </c>
      <c r="B63" s="29" t="str">
        <f>_xlfn.IFNA(VLOOKUP(I63, Components!$A$2:$C$570, 3, FALSE),"")</f>
        <v/>
      </c>
      <c r="C63" s="29" t="str">
        <f>IF(J63&gt;0,J63,"")</f>
        <v/>
      </c>
      <c r="D63" s="29" t="str">
        <f>IF(G63="","",IF(H63="",G63,IF(H63="N/A",G63,G63&amp;CHAR(10)&amp;CHAR(10)&amp;"Notes:"&amp;CHAR(10)&amp;H63)))</f>
        <v/>
      </c>
      <c r="E63" s="26" t="str">
        <f>IF(B63="","Z-SORT ORDER",B63)</f>
        <v>Z-SORT ORDER</v>
      </c>
      <c r="F63" s="33"/>
      <c r="G63" s="33"/>
      <c r="H63" s="33"/>
      <c r="I63" s="33"/>
      <c r="J63" s="33"/>
    </row>
    <row r="64" spans="1:10" ht="14.4" customHeight="1" x14ac:dyDescent="0.3">
      <c r="A64" s="29" t="str">
        <f>IF(F64=0,"",F64)</f>
        <v/>
      </c>
      <c r="B64" s="29" t="str">
        <f>_xlfn.IFNA(VLOOKUP(I64, Components!$A$2:$C$570, 3, FALSE),"")</f>
        <v/>
      </c>
      <c r="C64" s="29" t="str">
        <f>IF(J64&gt;0,J64,"")</f>
        <v/>
      </c>
      <c r="D64" s="29" t="str">
        <f>IF(G64="","",IF(H64="",G64,IF(H64="N/A",G64,G64&amp;CHAR(10)&amp;CHAR(10)&amp;"Notes:"&amp;CHAR(10)&amp;H64)))</f>
        <v/>
      </c>
      <c r="E64" s="26" t="str">
        <f>IF(B64="","Z-SORT ORDER",B64)</f>
        <v>Z-SORT ORDER</v>
      </c>
      <c r="F64" s="33"/>
      <c r="G64" s="33"/>
      <c r="H64" s="33"/>
      <c r="I64" s="33"/>
      <c r="J64" s="33"/>
    </row>
    <row r="65" spans="1:10" ht="14.4" customHeight="1" x14ac:dyDescent="0.3">
      <c r="A65" s="29" t="str">
        <f>IF(F65=0,"",F65)</f>
        <v/>
      </c>
      <c r="B65" s="29" t="str">
        <f>_xlfn.IFNA(VLOOKUP(I65, Components!$A$2:$C$570, 3, FALSE),"")</f>
        <v/>
      </c>
      <c r="C65" s="29" t="str">
        <f>IF(J65&gt;0,J65,"")</f>
        <v/>
      </c>
      <c r="D65" s="29" t="str">
        <f>IF(G65="","",IF(H65="",G65,IF(H65="N/A",G65,G65&amp;CHAR(10)&amp;CHAR(10)&amp;"Notes:"&amp;CHAR(10)&amp;H65)))</f>
        <v/>
      </c>
      <c r="E65" s="26" t="str">
        <f>IF(B65="","Z-SORT ORDER",B65)</f>
        <v>Z-SORT ORDER</v>
      </c>
      <c r="F65" s="33"/>
      <c r="G65" s="33"/>
      <c r="H65" s="33"/>
      <c r="I65" s="33"/>
      <c r="J65" s="33"/>
    </row>
    <row r="66" spans="1:10" ht="14.4" customHeight="1" x14ac:dyDescent="0.3">
      <c r="A66" s="29" t="str">
        <f>IF(F66=0,"",F66)</f>
        <v/>
      </c>
      <c r="B66" s="29" t="str">
        <f>_xlfn.IFNA(VLOOKUP(I66, Components!$A$2:$C$570, 3, FALSE),"")</f>
        <v/>
      </c>
      <c r="C66" s="29" t="str">
        <f>IF(J66&gt;0,J66,"")</f>
        <v/>
      </c>
      <c r="D66" s="29" t="str">
        <f>IF(G66="","",IF(H66="",G66,IF(H66="N/A",G66,G66&amp;CHAR(10)&amp;CHAR(10)&amp;"Notes:"&amp;CHAR(10)&amp;H66)))</f>
        <v/>
      </c>
      <c r="E66" s="26" t="str">
        <f>IF(B66="","Z-SORT ORDER",B66)</f>
        <v>Z-SORT ORDER</v>
      </c>
      <c r="F66" s="33"/>
      <c r="G66" s="33"/>
      <c r="H66" s="33"/>
      <c r="I66" s="33"/>
      <c r="J66" s="33"/>
    </row>
    <row r="67" spans="1:10" ht="14.4" customHeight="1" x14ac:dyDescent="0.3">
      <c r="A67" s="29" t="str">
        <f>IF(F67=0,"",F67)</f>
        <v/>
      </c>
      <c r="B67" s="29" t="str">
        <f>_xlfn.IFNA(VLOOKUP(I67, Components!$A$2:$C$570, 3, FALSE),"")</f>
        <v/>
      </c>
      <c r="C67" s="29" t="str">
        <f>IF(J67&gt;0,J67,"")</f>
        <v/>
      </c>
      <c r="D67" s="29" t="str">
        <f>IF(G67="","",IF(H67="",G67,IF(H67="N/A",G67,G67&amp;CHAR(10)&amp;CHAR(10)&amp;"Notes:"&amp;CHAR(10)&amp;H67)))</f>
        <v/>
      </c>
      <c r="E67" s="26" t="str">
        <f>IF(B67="","Z-SORT ORDER",B67)</f>
        <v>Z-SORT ORDER</v>
      </c>
      <c r="F67" s="33"/>
      <c r="G67" s="33"/>
      <c r="H67" s="33"/>
      <c r="I67" s="33"/>
      <c r="J67" s="33"/>
    </row>
    <row r="68" spans="1:10" ht="14.4" customHeight="1" x14ac:dyDescent="0.3">
      <c r="A68" s="29" t="str">
        <f>IF(F68=0,"",F68)</f>
        <v/>
      </c>
      <c r="B68" s="29" t="str">
        <f>_xlfn.IFNA(VLOOKUP(I68, Components!$A$2:$C$570, 3, FALSE),"")</f>
        <v/>
      </c>
      <c r="C68" s="29" t="str">
        <f>IF(J68&gt;0,J68,"")</f>
        <v/>
      </c>
      <c r="D68" s="29" t="str">
        <f>IF(G68="","",IF(H68="",G68,IF(H68="N/A",G68,G68&amp;CHAR(10)&amp;CHAR(10)&amp;"Notes:"&amp;CHAR(10)&amp;H68)))</f>
        <v/>
      </c>
      <c r="E68" s="26" t="str">
        <f>IF(B68="","Z-SORT ORDER",B68)</f>
        <v>Z-SORT ORDER</v>
      </c>
      <c r="F68" s="33"/>
      <c r="G68" s="33"/>
      <c r="H68" s="33"/>
      <c r="I68" s="33"/>
      <c r="J68" s="33"/>
    </row>
    <row r="69" spans="1:10" ht="14.4" customHeight="1" x14ac:dyDescent="0.3">
      <c r="A69" s="29" t="str">
        <f>IF(F69=0,"",F69)</f>
        <v/>
      </c>
      <c r="B69" s="29" t="str">
        <f>_xlfn.IFNA(VLOOKUP(I69, Components!$A$2:$C$570, 3, FALSE),"")</f>
        <v/>
      </c>
      <c r="C69" s="29" t="str">
        <f>IF(J69&gt;0,J69,"")</f>
        <v/>
      </c>
      <c r="D69" s="29" t="str">
        <f>IF(G69="","",IF(H69="",G69,IF(H69="N/A",G69,G69&amp;CHAR(10)&amp;CHAR(10)&amp;"Notes:"&amp;CHAR(10)&amp;H69)))</f>
        <v/>
      </c>
      <c r="E69" s="26" t="str">
        <f>IF(B69="","Z-SORT ORDER",B69)</f>
        <v>Z-SORT ORDER</v>
      </c>
      <c r="F69" s="33"/>
      <c r="G69" s="33"/>
      <c r="H69" s="33"/>
      <c r="I69" s="33"/>
      <c r="J69" s="33"/>
    </row>
    <row r="70" spans="1:10" ht="14.4" customHeight="1" x14ac:dyDescent="0.3">
      <c r="A70" s="29" t="str">
        <f>IF(F70=0,"",F70)</f>
        <v/>
      </c>
      <c r="B70" s="29" t="str">
        <f>_xlfn.IFNA(VLOOKUP(I70, Components!$A$2:$C$570, 3, FALSE),"")</f>
        <v/>
      </c>
      <c r="C70" s="29" t="str">
        <f>IF(J70&gt;0,J70,"")</f>
        <v/>
      </c>
      <c r="D70" s="29" t="str">
        <f>IF(G70="","",IF(H70="",G70,IF(H70="N/A",G70,G70&amp;CHAR(10)&amp;CHAR(10)&amp;"Notes:"&amp;CHAR(10)&amp;H70)))</f>
        <v/>
      </c>
      <c r="E70" s="26" t="str">
        <f>IF(B70="","Z-SORT ORDER",B70)</f>
        <v>Z-SORT ORDER</v>
      </c>
      <c r="F70" s="33"/>
      <c r="G70" s="33"/>
      <c r="H70" s="33"/>
      <c r="I70" s="33"/>
      <c r="J70" s="33"/>
    </row>
    <row r="71" spans="1:10" ht="14.4" customHeight="1" x14ac:dyDescent="0.3">
      <c r="A71" s="29" t="str">
        <f>IF(F71=0,"",F71)</f>
        <v/>
      </c>
      <c r="B71" s="29" t="str">
        <f>_xlfn.IFNA(VLOOKUP(I71, Components!$A$2:$C$570, 3, FALSE),"")</f>
        <v/>
      </c>
      <c r="C71" s="29" t="str">
        <f>IF(J71&gt;0,J71,"")</f>
        <v/>
      </c>
      <c r="D71" s="29" t="str">
        <f>IF(G71="","",IF(H71="",G71,IF(H71="N/A",G71,G71&amp;CHAR(10)&amp;CHAR(10)&amp;"Notes:"&amp;CHAR(10)&amp;H71)))</f>
        <v/>
      </c>
      <c r="E71" s="26" t="str">
        <f>IF(B71="","Z-SORT ORDER",B71)</f>
        <v>Z-SORT ORDER</v>
      </c>
      <c r="F71" s="33"/>
      <c r="G71" s="33"/>
      <c r="H71" s="33"/>
      <c r="I71" s="33"/>
      <c r="J71" s="33"/>
    </row>
    <row r="72" spans="1:10" ht="14.4" customHeight="1" x14ac:dyDescent="0.3">
      <c r="A72" s="29" t="str">
        <f>IF(F72=0,"",F72)</f>
        <v/>
      </c>
      <c r="B72" s="29" t="str">
        <f>_xlfn.IFNA(VLOOKUP(I72, Components!$A$2:$C$570, 3, FALSE),"")</f>
        <v/>
      </c>
      <c r="C72" s="29" t="str">
        <f>IF(J72&gt;0,J72,"")</f>
        <v/>
      </c>
      <c r="D72" s="29" t="str">
        <f>IF(G72="","",IF(H72="",G72,IF(H72="N/A",G72,G72&amp;CHAR(10)&amp;CHAR(10)&amp;"Notes:"&amp;CHAR(10)&amp;H72)))</f>
        <v/>
      </c>
      <c r="E72" s="26" t="str">
        <f>IF(B72="","Z-SORT ORDER",B72)</f>
        <v>Z-SORT ORDER</v>
      </c>
      <c r="F72" s="33"/>
      <c r="G72" s="33"/>
      <c r="H72" s="33"/>
      <c r="I72" s="33"/>
      <c r="J72" s="33"/>
    </row>
    <row r="73" spans="1:10" ht="14.4" customHeight="1" x14ac:dyDescent="0.3">
      <c r="A73" s="29" t="str">
        <f>IF(F73=0,"",F73)</f>
        <v/>
      </c>
      <c r="B73" s="29" t="str">
        <f>_xlfn.IFNA(VLOOKUP(I73, Components!$A$2:$C$570, 3, FALSE),"")</f>
        <v/>
      </c>
      <c r="C73" s="29" t="str">
        <f>IF(J73&gt;0,J73,"")</f>
        <v/>
      </c>
      <c r="D73" s="29" t="str">
        <f>IF(G73="","",IF(H73="",G73,IF(H73="N/A",G73,G73&amp;CHAR(10)&amp;CHAR(10)&amp;"Notes:"&amp;CHAR(10)&amp;H73)))</f>
        <v/>
      </c>
      <c r="E73" s="26" t="str">
        <f>IF(B73="","Z-SORT ORDER",B73)</f>
        <v>Z-SORT ORDER</v>
      </c>
      <c r="F73" s="33"/>
      <c r="G73" s="33"/>
      <c r="H73" s="33"/>
      <c r="I73" s="33"/>
      <c r="J73" s="33"/>
    </row>
    <row r="74" spans="1:10" ht="14.4" customHeight="1" x14ac:dyDescent="0.3">
      <c r="A74" s="29" t="str">
        <f>IF(F74=0,"",F74)</f>
        <v/>
      </c>
      <c r="B74" s="29" t="str">
        <f>_xlfn.IFNA(VLOOKUP(I74, Components!$A$2:$C$570, 3, FALSE),"")</f>
        <v/>
      </c>
      <c r="C74" s="29" t="str">
        <f>IF(J74&gt;0,J74,"")</f>
        <v/>
      </c>
      <c r="D74" s="29" t="str">
        <f>IF(G74="","",IF(H74="",G74,IF(H74="N/A",G74,G74&amp;CHAR(10)&amp;CHAR(10)&amp;"Notes:"&amp;CHAR(10)&amp;H74)))</f>
        <v/>
      </c>
      <c r="E74" s="26" t="str">
        <f>IF(B74="","Z-SORT ORDER",B74)</f>
        <v>Z-SORT ORDER</v>
      </c>
      <c r="F74" s="33"/>
      <c r="G74" s="33"/>
      <c r="H74" s="33"/>
      <c r="I74" s="33"/>
      <c r="J74" s="33"/>
    </row>
    <row r="75" spans="1:10" ht="14.4" customHeight="1" x14ac:dyDescent="0.3">
      <c r="A75" s="29" t="str">
        <f>IF(F75=0,"",F75)</f>
        <v/>
      </c>
      <c r="B75" s="29" t="str">
        <f>_xlfn.IFNA(VLOOKUP(I75, Components!$A$2:$C$570, 3, FALSE),"")</f>
        <v/>
      </c>
      <c r="C75" s="29" t="str">
        <f>IF(J75&gt;0,J75,"")</f>
        <v/>
      </c>
      <c r="D75" s="29" t="str">
        <f>IF(G75="","",IF(H75="",G75,IF(H75="N/A",G75,G75&amp;CHAR(10)&amp;CHAR(10)&amp;"Notes:"&amp;CHAR(10)&amp;H75)))</f>
        <v/>
      </c>
      <c r="E75" s="26" t="str">
        <f>IF(B75="","Z-SORT ORDER",B75)</f>
        <v>Z-SORT ORDER</v>
      </c>
      <c r="F75" s="33"/>
      <c r="G75" s="33"/>
      <c r="H75" s="33"/>
      <c r="I75" s="33"/>
      <c r="J75" s="33"/>
    </row>
    <row r="76" spans="1:10" ht="14.4" customHeight="1" x14ac:dyDescent="0.3">
      <c r="A76" s="29" t="str">
        <f>IF(F76=0,"",F76)</f>
        <v/>
      </c>
      <c r="B76" s="29" t="str">
        <f>_xlfn.IFNA(VLOOKUP(I76, Components!$A$2:$C$570, 3, FALSE),"")</f>
        <v/>
      </c>
      <c r="C76" s="29" t="str">
        <f>IF(J76&gt;0,J76,"")</f>
        <v/>
      </c>
      <c r="D76" s="29" t="str">
        <f>IF(G76="","",IF(H76="",G76,IF(H76="N/A",G76,G76&amp;CHAR(10)&amp;CHAR(10)&amp;"Notes:"&amp;CHAR(10)&amp;H76)))</f>
        <v/>
      </c>
      <c r="E76" s="26" t="str">
        <f>IF(B76="","Z-SORT ORDER",B76)</f>
        <v>Z-SORT ORDER</v>
      </c>
      <c r="F76" s="33"/>
      <c r="G76" s="33"/>
      <c r="H76" s="33"/>
      <c r="I76" s="33"/>
      <c r="J76" s="33"/>
    </row>
    <row r="77" spans="1:10" ht="14.4" customHeight="1" x14ac:dyDescent="0.3">
      <c r="A77" s="29" t="str">
        <f>IF(F77=0,"",F77)</f>
        <v/>
      </c>
      <c r="B77" s="29" t="str">
        <f>_xlfn.IFNA(VLOOKUP(I77, Components!$A$2:$C$570, 3, FALSE),"")</f>
        <v/>
      </c>
      <c r="C77" s="29" t="str">
        <f>IF(J77&gt;0,J77,"")</f>
        <v/>
      </c>
      <c r="D77" s="29" t="str">
        <f>IF(G77="","",IF(H77="",G77,IF(H77="N/A",G77,G77&amp;CHAR(10)&amp;CHAR(10)&amp;"Notes:"&amp;CHAR(10)&amp;H77)))</f>
        <v/>
      </c>
      <c r="E77" s="26" t="str">
        <f>IF(B77="","Z-SORT ORDER",B77)</f>
        <v>Z-SORT ORDER</v>
      </c>
      <c r="F77" s="33"/>
      <c r="G77" s="33"/>
      <c r="H77" s="33"/>
      <c r="I77" s="33"/>
      <c r="J77" s="33"/>
    </row>
    <row r="78" spans="1:10" ht="14.4" customHeight="1" x14ac:dyDescent="0.3">
      <c r="A78" s="29" t="str">
        <f>IF(F78=0,"",F78)</f>
        <v/>
      </c>
      <c r="B78" s="29" t="str">
        <f>_xlfn.IFNA(VLOOKUP(I78, Components!$A$2:$C$570, 3, FALSE),"")</f>
        <v/>
      </c>
      <c r="C78" s="29" t="str">
        <f>IF(J78&gt;0,J78,"")</f>
        <v/>
      </c>
      <c r="D78" s="29" t="str">
        <f>IF(G78="","",IF(H78="",G78,IF(H78="N/A",G78,G78&amp;CHAR(10)&amp;CHAR(10)&amp;"Notes:"&amp;CHAR(10)&amp;H78)))</f>
        <v/>
      </c>
      <c r="E78" s="26" t="str">
        <f>IF(B78="","Z-SORT ORDER",B78)</f>
        <v>Z-SORT ORDER</v>
      </c>
      <c r="F78" s="33"/>
      <c r="G78" s="33"/>
      <c r="H78" s="33"/>
      <c r="I78" s="33"/>
      <c r="J78" s="33"/>
    </row>
    <row r="79" spans="1:10" ht="14.4" customHeight="1" x14ac:dyDescent="0.3">
      <c r="A79" s="29" t="str">
        <f>IF(F79=0,"",F79)</f>
        <v/>
      </c>
      <c r="B79" s="29" t="str">
        <f>_xlfn.IFNA(VLOOKUP(I79, Components!$A$2:$C$570, 3, FALSE),"")</f>
        <v/>
      </c>
      <c r="C79" s="29" t="str">
        <f>IF(J79&gt;0,J79,"")</f>
        <v/>
      </c>
      <c r="D79" s="29" t="str">
        <f>IF(G79="","",IF(H79="",G79,IF(H79="N/A",G79,G79&amp;CHAR(10)&amp;CHAR(10)&amp;"Notes:"&amp;CHAR(10)&amp;H79)))</f>
        <v/>
      </c>
      <c r="E79" s="26" t="str">
        <f>IF(B79="","Z-SORT ORDER",B79)</f>
        <v>Z-SORT ORDER</v>
      </c>
      <c r="F79" s="33"/>
      <c r="G79" s="33"/>
      <c r="H79" s="33"/>
      <c r="I79" s="33"/>
      <c r="J79" s="33"/>
    </row>
    <row r="80" spans="1:10" ht="14.4" customHeight="1" x14ac:dyDescent="0.3">
      <c r="A80" s="29" t="str">
        <f>IF(F80=0,"",F80)</f>
        <v/>
      </c>
      <c r="B80" s="29" t="str">
        <f>_xlfn.IFNA(VLOOKUP(I80, Components!$A$2:$C$570, 3, FALSE),"")</f>
        <v/>
      </c>
      <c r="C80" s="29" t="str">
        <f>IF(J80&gt;0,J80,"")</f>
        <v/>
      </c>
      <c r="D80" s="29" t="str">
        <f>IF(G80="","",IF(H80="",G80,IF(H80="N/A",G80,G80&amp;CHAR(10)&amp;CHAR(10)&amp;"Notes:"&amp;CHAR(10)&amp;H80)))</f>
        <v/>
      </c>
      <c r="E80" s="26" t="str">
        <f>IF(B80="","Z-SORT ORDER",B80)</f>
        <v>Z-SORT ORDER</v>
      </c>
      <c r="F80" s="33"/>
      <c r="G80" s="33"/>
      <c r="H80" s="33"/>
      <c r="I80" s="33"/>
      <c r="J80" s="33"/>
    </row>
    <row r="81" spans="1:10" ht="14.4" customHeight="1" x14ac:dyDescent="0.3">
      <c r="A81" s="29" t="str">
        <f>IF(F81=0,"",F81)</f>
        <v/>
      </c>
      <c r="B81" s="29" t="str">
        <f>_xlfn.IFNA(VLOOKUP(I81, Components!$A$2:$C$570, 3, FALSE),"")</f>
        <v/>
      </c>
      <c r="C81" s="29" t="str">
        <f>IF(J81&gt;0,J81,"")</f>
        <v/>
      </c>
      <c r="D81" s="29" t="str">
        <f>IF(G81="","",IF(H81="",G81,IF(H81="N/A",G81,G81&amp;CHAR(10)&amp;CHAR(10)&amp;"Notes:"&amp;CHAR(10)&amp;H81)))</f>
        <v/>
      </c>
      <c r="E81" s="26" t="str">
        <f>IF(B81="","Z-SORT ORDER",B81)</f>
        <v>Z-SORT ORDER</v>
      </c>
      <c r="F81" s="33"/>
      <c r="G81" s="33"/>
      <c r="H81" s="33"/>
      <c r="I81" s="33"/>
      <c r="J81" s="33"/>
    </row>
    <row r="82" spans="1:10" ht="14.4" customHeight="1" x14ac:dyDescent="0.3">
      <c r="A82" s="29" t="str">
        <f>IF(F82=0,"",F82)</f>
        <v/>
      </c>
      <c r="B82" s="29" t="str">
        <f>_xlfn.IFNA(VLOOKUP(I82, Components!$A$2:$C$570, 3, FALSE),"")</f>
        <v/>
      </c>
      <c r="C82" s="29" t="str">
        <f>IF(J82&gt;0,J82,"")</f>
        <v/>
      </c>
      <c r="D82" s="29" t="str">
        <f>IF(G82="","",IF(H82="",G82,IF(H82="N/A",G82,G82&amp;CHAR(10)&amp;CHAR(10)&amp;"Notes:"&amp;CHAR(10)&amp;H82)))</f>
        <v/>
      </c>
      <c r="E82" s="26" t="str">
        <f>IF(B82="","Z-SORT ORDER",B82)</f>
        <v>Z-SORT ORDER</v>
      </c>
      <c r="F82" s="33"/>
      <c r="G82" s="33"/>
      <c r="H82" s="33"/>
      <c r="I82" s="33"/>
      <c r="J82" s="33"/>
    </row>
    <row r="83" spans="1:10" ht="14.4" customHeight="1" x14ac:dyDescent="0.3">
      <c r="A83" s="29" t="str">
        <f>IF(F83=0,"",F83)</f>
        <v/>
      </c>
      <c r="B83" s="29" t="str">
        <f>_xlfn.IFNA(VLOOKUP(I83, Components!$A$2:$C$570, 3, FALSE),"")</f>
        <v/>
      </c>
      <c r="C83" s="29" t="str">
        <f>IF(J83&gt;0,J83,"")</f>
        <v/>
      </c>
      <c r="D83" s="29" t="str">
        <f>IF(G83="","",IF(H83="",G83,IF(H83="N/A",G83,G83&amp;CHAR(10)&amp;CHAR(10)&amp;"Notes:"&amp;CHAR(10)&amp;H83)))</f>
        <v/>
      </c>
      <c r="E83" s="26" t="str">
        <f>IF(B83="","Z-SORT ORDER",B83)</f>
        <v>Z-SORT ORDER</v>
      </c>
      <c r="F83" s="33"/>
      <c r="G83" s="33"/>
      <c r="H83" s="33"/>
      <c r="I83" s="33"/>
      <c r="J83" s="33"/>
    </row>
    <row r="84" spans="1:10" ht="14.4" customHeight="1" x14ac:dyDescent="0.3">
      <c r="A84" s="29" t="str">
        <f>IF(F84=0,"",F84)</f>
        <v/>
      </c>
      <c r="B84" s="29" t="str">
        <f>_xlfn.IFNA(VLOOKUP(I84, Components!$A$2:$C$570, 3, FALSE),"")</f>
        <v/>
      </c>
      <c r="C84" s="29" t="str">
        <f>IF(J84&gt;0,J84,"")</f>
        <v/>
      </c>
      <c r="D84" s="29" t="str">
        <f>IF(G84="","",IF(H84="",G84,IF(H84="N/A",G84,G84&amp;CHAR(10)&amp;CHAR(10)&amp;"Notes:"&amp;CHAR(10)&amp;H84)))</f>
        <v/>
      </c>
      <c r="E84" s="26" t="str">
        <f>IF(B84="","Z-SORT ORDER",B84)</f>
        <v>Z-SORT ORDER</v>
      </c>
      <c r="F84" s="33"/>
      <c r="G84" s="33"/>
      <c r="H84" s="33"/>
      <c r="I84" s="33"/>
      <c r="J84" s="33"/>
    </row>
    <row r="85" spans="1:10" ht="14.4" customHeight="1" x14ac:dyDescent="0.3">
      <c r="A85" s="29" t="str">
        <f>IF(F85=0,"",F85)</f>
        <v/>
      </c>
      <c r="B85" s="29" t="str">
        <f>_xlfn.IFNA(VLOOKUP(I85, Components!$A$2:$C$570, 3, FALSE),"")</f>
        <v/>
      </c>
      <c r="C85" s="29" t="str">
        <f>IF(J85&gt;0,J85,"")</f>
        <v/>
      </c>
      <c r="D85" s="29" t="str">
        <f>IF(G85="","",IF(H85="",G85,IF(H85="N/A",G85,G85&amp;CHAR(10)&amp;CHAR(10)&amp;"Notes:"&amp;CHAR(10)&amp;H85)))</f>
        <v/>
      </c>
      <c r="E85" s="26" t="str">
        <f>IF(B85="","Z-SORT ORDER",B85)</f>
        <v>Z-SORT ORDER</v>
      </c>
      <c r="F85" s="33"/>
      <c r="G85" s="33"/>
      <c r="H85" s="33"/>
      <c r="I85" s="33"/>
      <c r="J85" s="33"/>
    </row>
    <row r="86" spans="1:10" ht="14.4" customHeight="1" x14ac:dyDescent="0.3">
      <c r="A86" s="29" t="str">
        <f>IF(F86=0,"",F86)</f>
        <v/>
      </c>
      <c r="B86" s="29" t="str">
        <f>_xlfn.IFNA(VLOOKUP(I86, Components!$A$2:$C$570, 3, FALSE),"")</f>
        <v/>
      </c>
      <c r="C86" s="29" t="str">
        <f>IF(J86&gt;0,J86,"")</f>
        <v/>
      </c>
      <c r="D86" s="29" t="str">
        <f>IF(G86="","",IF(H86="",G86,IF(H86="N/A",G86,G86&amp;CHAR(10)&amp;CHAR(10)&amp;"Notes:"&amp;CHAR(10)&amp;H86)))</f>
        <v/>
      </c>
      <c r="E86" s="26" t="str">
        <f>IF(B86="","Z-SORT ORDER",B86)</f>
        <v>Z-SORT ORDER</v>
      </c>
      <c r="F86" s="33"/>
      <c r="G86" s="33"/>
      <c r="H86" s="33"/>
      <c r="I86" s="33"/>
      <c r="J86" s="33"/>
    </row>
    <row r="87" spans="1:10" ht="14.4" customHeight="1" x14ac:dyDescent="0.3">
      <c r="A87" s="29" t="str">
        <f>IF(F87=0,"",F87)</f>
        <v/>
      </c>
      <c r="B87" s="29" t="str">
        <f>_xlfn.IFNA(VLOOKUP(I87, Components!$A$2:$C$570, 3, FALSE),"")</f>
        <v/>
      </c>
      <c r="C87" s="29" t="str">
        <f>IF(J87&gt;0,J87,"")</f>
        <v/>
      </c>
      <c r="D87" s="29" t="str">
        <f>IF(G87="","",IF(H87="",G87,IF(H87="N/A",G87,G87&amp;CHAR(10)&amp;CHAR(10)&amp;"Notes:"&amp;CHAR(10)&amp;H87)))</f>
        <v/>
      </c>
      <c r="E87" s="26" t="str">
        <f>IF(B87="","Z-SORT ORDER",B87)</f>
        <v>Z-SORT ORDER</v>
      </c>
      <c r="F87" s="33"/>
      <c r="G87" s="33"/>
      <c r="H87" s="33"/>
      <c r="I87" s="33"/>
      <c r="J87" s="33"/>
    </row>
    <row r="88" spans="1:10" ht="14.4" customHeight="1" x14ac:dyDescent="0.3">
      <c r="A88" s="29" t="str">
        <f>IF(F88=0,"",F88)</f>
        <v/>
      </c>
      <c r="B88" s="29" t="str">
        <f>_xlfn.IFNA(VLOOKUP(I88, Components!$A$2:$C$570, 3, FALSE),"")</f>
        <v/>
      </c>
      <c r="C88" s="29" t="str">
        <f>IF(J88&gt;0,J88,"")</f>
        <v/>
      </c>
      <c r="D88" s="29" t="str">
        <f>IF(G88="","",IF(H88="",G88,IF(H88="N/A",G88,G88&amp;CHAR(10)&amp;CHAR(10)&amp;"Notes:"&amp;CHAR(10)&amp;H88)))</f>
        <v/>
      </c>
      <c r="E88" s="26" t="str">
        <f>IF(B88="","Z-SORT ORDER",B88)</f>
        <v>Z-SORT ORDER</v>
      </c>
      <c r="F88" s="33"/>
      <c r="G88" s="33"/>
      <c r="H88" s="33"/>
      <c r="I88" s="33"/>
      <c r="J88" s="33"/>
    </row>
    <row r="89" spans="1:10" ht="14.4" customHeight="1" x14ac:dyDescent="0.3">
      <c r="A89" s="29" t="str">
        <f>IF(F89=0,"",F89)</f>
        <v/>
      </c>
      <c r="B89" s="29" t="str">
        <f>_xlfn.IFNA(VLOOKUP(I89, Components!$A$2:$C$570, 3, FALSE),"")</f>
        <v/>
      </c>
      <c r="C89" s="29" t="str">
        <f>IF(J89&gt;0,J89,"")</f>
        <v/>
      </c>
      <c r="D89" s="29" t="str">
        <f>IF(G89="","",IF(H89="",G89,IF(H89="N/A",G89,G89&amp;CHAR(10)&amp;CHAR(10)&amp;"Notes:"&amp;CHAR(10)&amp;H89)))</f>
        <v/>
      </c>
      <c r="E89" s="26" t="str">
        <f>IF(B89="","Z-SORT ORDER",B89)</f>
        <v>Z-SORT ORDER</v>
      </c>
      <c r="F89" s="33"/>
      <c r="G89" s="33"/>
      <c r="H89" s="33"/>
      <c r="I89" s="33"/>
      <c r="J89" s="33"/>
    </row>
    <row r="90" spans="1:10" ht="14.4" customHeight="1" x14ac:dyDescent="0.3">
      <c r="A90" s="29" t="str">
        <f>IF(F90=0,"",F90)</f>
        <v/>
      </c>
      <c r="B90" s="29" t="str">
        <f>_xlfn.IFNA(VLOOKUP(I90, Components!$A$2:$C$570, 3, FALSE),"")</f>
        <v/>
      </c>
      <c r="C90" s="29" t="str">
        <f>IF(J90&gt;0,J90,"")</f>
        <v/>
      </c>
      <c r="D90" s="29" t="str">
        <f>IF(G90="","",IF(H90="",G90,IF(H90="N/A",G90,G90&amp;CHAR(10)&amp;CHAR(10)&amp;"Notes:"&amp;CHAR(10)&amp;H90)))</f>
        <v/>
      </c>
      <c r="E90" s="26" t="str">
        <f>IF(B90="","Z-SORT ORDER",B90)</f>
        <v>Z-SORT ORDER</v>
      </c>
      <c r="F90" s="33"/>
      <c r="G90" s="33"/>
      <c r="H90" s="33"/>
      <c r="I90" s="33"/>
      <c r="J90" s="33"/>
    </row>
    <row r="91" spans="1:10" ht="14.4" customHeight="1" x14ac:dyDescent="0.3">
      <c r="A91" s="29" t="str">
        <f>IF(F91=0,"",F91)</f>
        <v/>
      </c>
      <c r="B91" s="29" t="str">
        <f>_xlfn.IFNA(VLOOKUP(I91, Components!$A$2:$C$570, 3, FALSE),"")</f>
        <v/>
      </c>
      <c r="C91" s="29" t="str">
        <f>IF(J91&gt;0,J91,"")</f>
        <v/>
      </c>
      <c r="D91" s="29" t="str">
        <f>IF(G91="","",IF(H91="",G91,IF(H91="N/A",G91,G91&amp;CHAR(10)&amp;CHAR(10)&amp;"Notes:"&amp;CHAR(10)&amp;H91)))</f>
        <v/>
      </c>
      <c r="E91" s="26" t="str">
        <f>IF(B91="","Z-SORT ORDER",B91)</f>
        <v>Z-SORT ORDER</v>
      </c>
      <c r="F91" s="33"/>
      <c r="G91" s="33"/>
      <c r="H91" s="33"/>
      <c r="I91" s="33"/>
      <c r="J91" s="33"/>
    </row>
    <row r="92" spans="1:10" ht="14.4" customHeight="1" x14ac:dyDescent="0.3">
      <c r="A92" s="29" t="str">
        <f>IF(F92=0,"",F92)</f>
        <v/>
      </c>
      <c r="B92" s="29" t="str">
        <f>_xlfn.IFNA(VLOOKUP(I92, Components!$A$2:$C$570, 3, FALSE),"")</f>
        <v/>
      </c>
      <c r="C92" s="29" t="str">
        <f>IF(J92&gt;0,J92,"")</f>
        <v/>
      </c>
      <c r="D92" s="29" t="str">
        <f>IF(G92="","",IF(H92="",G92,IF(H92="N/A",G92,G92&amp;CHAR(10)&amp;CHAR(10)&amp;"Notes:"&amp;CHAR(10)&amp;H92)))</f>
        <v/>
      </c>
      <c r="E92" s="26" t="str">
        <f>IF(B92="","Z-SORT ORDER",B92)</f>
        <v>Z-SORT ORDER</v>
      </c>
      <c r="F92" s="33"/>
      <c r="G92" s="33"/>
      <c r="H92" s="33"/>
      <c r="I92" s="33"/>
      <c r="J92" s="33"/>
    </row>
    <row r="93" spans="1:10" ht="14.4" customHeight="1" x14ac:dyDescent="0.3">
      <c r="A93" s="29" t="str">
        <f>IF(F93=0,"",F93)</f>
        <v/>
      </c>
      <c r="B93" s="29" t="str">
        <f>_xlfn.IFNA(VLOOKUP(I93, Components!$A$2:$C$570, 3, FALSE),"")</f>
        <v/>
      </c>
      <c r="C93" s="29" t="str">
        <f>IF(J93&gt;0,J93,"")</f>
        <v/>
      </c>
      <c r="D93" s="29" t="str">
        <f>IF(G93="","",IF(H93="",G93,IF(H93="N/A",G93,G93&amp;CHAR(10)&amp;CHAR(10)&amp;"Notes:"&amp;CHAR(10)&amp;H93)))</f>
        <v/>
      </c>
      <c r="E93" s="26" t="str">
        <f>IF(B93="","Z-SORT ORDER",B93)</f>
        <v>Z-SORT ORDER</v>
      </c>
      <c r="F93" s="33"/>
      <c r="G93" s="33"/>
      <c r="H93" s="33"/>
      <c r="I93" s="33"/>
      <c r="J93" s="33"/>
    </row>
    <row r="94" spans="1:10" ht="14.4" customHeight="1" x14ac:dyDescent="0.3">
      <c r="A94" s="29" t="str">
        <f>IF(F94=0,"",F94)</f>
        <v/>
      </c>
      <c r="B94" s="29" t="str">
        <f>_xlfn.IFNA(VLOOKUP(I94, Components!$A$2:$C$570, 3, FALSE),"")</f>
        <v/>
      </c>
      <c r="C94" s="29" t="str">
        <f>IF(J94&gt;0,J94,"")</f>
        <v/>
      </c>
      <c r="D94" s="29" t="str">
        <f>IF(G94="","",IF(H94="",G94,IF(H94="N/A",G94,G94&amp;CHAR(10)&amp;CHAR(10)&amp;"Notes:"&amp;CHAR(10)&amp;H94)))</f>
        <v/>
      </c>
      <c r="E94" s="26" t="str">
        <f>IF(B94="","Z-SORT ORDER",B94)</f>
        <v>Z-SORT ORDER</v>
      </c>
      <c r="F94" s="33"/>
      <c r="G94" s="33"/>
      <c r="H94" s="33"/>
      <c r="I94" s="33"/>
      <c r="J94" s="33"/>
    </row>
    <row r="95" spans="1:10" ht="14.4" customHeight="1" x14ac:dyDescent="0.3">
      <c r="A95" s="29" t="str">
        <f>IF(F95=0,"",F95)</f>
        <v/>
      </c>
      <c r="B95" s="29" t="str">
        <f>_xlfn.IFNA(VLOOKUP(I95, Components!$A$2:$C$570, 3, FALSE),"")</f>
        <v/>
      </c>
      <c r="C95" s="29" t="str">
        <f>IF(J95&gt;0,J95,"")</f>
        <v/>
      </c>
      <c r="D95" s="29" t="str">
        <f>IF(G95="","",IF(H95="",G95,IF(H95="N/A",G95,G95&amp;CHAR(10)&amp;CHAR(10)&amp;"Notes:"&amp;CHAR(10)&amp;H95)))</f>
        <v/>
      </c>
      <c r="E95" s="26" t="str">
        <f>IF(B95="","Z-SORT ORDER",B95)</f>
        <v>Z-SORT ORDER</v>
      </c>
      <c r="F95" s="33"/>
      <c r="G95" s="33"/>
      <c r="H95" s="33"/>
      <c r="I95" s="33"/>
      <c r="J95" s="33"/>
    </row>
    <row r="96" spans="1:10" ht="14.4" customHeight="1" x14ac:dyDescent="0.3">
      <c r="A96" s="29" t="str">
        <f>IF(F96=0,"",F96)</f>
        <v/>
      </c>
      <c r="B96" s="29" t="str">
        <f>_xlfn.IFNA(VLOOKUP(I96, Components!$A$2:$C$570, 3, FALSE),"")</f>
        <v/>
      </c>
      <c r="C96" s="29" t="str">
        <f>IF(J96&gt;0,J96,"")</f>
        <v/>
      </c>
      <c r="D96" s="29" t="str">
        <f>IF(G96="","",IF(H96="",G96,IF(H96="N/A",G96,G96&amp;CHAR(10)&amp;CHAR(10)&amp;"Notes:"&amp;CHAR(10)&amp;H96)))</f>
        <v/>
      </c>
      <c r="E96" s="26" t="str">
        <f>IF(B96="","Z-SORT ORDER",B96)</f>
        <v>Z-SORT ORDER</v>
      </c>
      <c r="F96" s="33"/>
      <c r="G96" s="33"/>
      <c r="H96" s="33"/>
      <c r="I96" s="33"/>
      <c r="J96" s="33"/>
    </row>
    <row r="97" spans="1:10" ht="14.4" customHeight="1" x14ac:dyDescent="0.3">
      <c r="A97" s="29" t="str">
        <f>IF(F97=0,"",F97)</f>
        <v/>
      </c>
      <c r="B97" s="29" t="str">
        <f>_xlfn.IFNA(VLOOKUP(I97, Components!$A$2:$C$570, 3, FALSE),"")</f>
        <v/>
      </c>
      <c r="C97" s="29" t="str">
        <f>IF(J97&gt;0,J97,"")</f>
        <v/>
      </c>
      <c r="D97" s="29" t="str">
        <f>IF(G97="","",IF(H97="",G97,IF(H97="N/A",G97,G97&amp;CHAR(10)&amp;CHAR(10)&amp;"Notes:"&amp;CHAR(10)&amp;H97)))</f>
        <v/>
      </c>
      <c r="E97" s="26" t="str">
        <f>IF(B97="","Z-SORT ORDER",B97)</f>
        <v>Z-SORT ORDER</v>
      </c>
      <c r="F97" s="33"/>
      <c r="G97" s="33"/>
      <c r="H97" s="33"/>
      <c r="I97" s="33"/>
      <c r="J97" s="33"/>
    </row>
    <row r="98" spans="1:10" ht="14.4" customHeight="1" x14ac:dyDescent="0.3">
      <c r="A98" s="29" t="str">
        <f>IF(F98=0,"",F98)</f>
        <v/>
      </c>
      <c r="B98" s="29" t="str">
        <f>_xlfn.IFNA(VLOOKUP(I98, Components!$A$2:$C$570, 3, FALSE),"")</f>
        <v/>
      </c>
      <c r="C98" s="29" t="str">
        <f>IF(J98&gt;0,J98,"")</f>
        <v/>
      </c>
      <c r="D98" s="29" t="str">
        <f>IF(G98="","",IF(H98="",G98,IF(H98="N/A",G98,G98&amp;CHAR(10)&amp;CHAR(10)&amp;"Notes:"&amp;CHAR(10)&amp;H98)))</f>
        <v/>
      </c>
      <c r="E98" s="26" t="str">
        <f>IF(B98="","Z-SORT ORDER",B98)</f>
        <v>Z-SORT ORDER</v>
      </c>
      <c r="F98" s="33"/>
      <c r="G98" s="33"/>
      <c r="H98" s="33"/>
      <c r="I98" s="33"/>
      <c r="J98" s="33"/>
    </row>
    <row r="99" spans="1:10" ht="14.4" customHeight="1" x14ac:dyDescent="0.3">
      <c r="A99" s="29" t="str">
        <f>IF(F99=0,"",F99)</f>
        <v/>
      </c>
      <c r="B99" s="29" t="str">
        <f>_xlfn.IFNA(VLOOKUP(I99, Components!$A$2:$C$570, 3, FALSE),"")</f>
        <v/>
      </c>
      <c r="C99" s="29" t="str">
        <f>IF(J99&gt;0,J99,"")</f>
        <v/>
      </c>
      <c r="D99" s="29" t="str">
        <f>IF(G99="","",IF(H99="",G99,IF(H99="N/A",G99,G99&amp;CHAR(10)&amp;CHAR(10)&amp;"Notes:"&amp;CHAR(10)&amp;H99)))</f>
        <v/>
      </c>
      <c r="E99" s="26" t="str">
        <f>IF(B99="","Z-SORT ORDER",B99)</f>
        <v>Z-SORT ORDER</v>
      </c>
      <c r="F99" s="33"/>
      <c r="G99" s="33"/>
      <c r="H99" s="33"/>
      <c r="I99" s="33"/>
      <c r="J99" s="33"/>
    </row>
    <row r="100" spans="1:10" ht="14.4" customHeight="1" x14ac:dyDescent="0.3">
      <c r="A100" s="29" t="str">
        <f>IF(F100=0,"",F100)</f>
        <v/>
      </c>
      <c r="B100" s="29" t="str">
        <f>_xlfn.IFNA(VLOOKUP(I100, Components!$A$2:$C$570, 3, FALSE),"")</f>
        <v/>
      </c>
      <c r="C100" s="29" t="str">
        <f>IF(J100&gt;0,J100,"")</f>
        <v/>
      </c>
      <c r="D100" s="29" t="str">
        <f>IF(G100="","",IF(H100="",G100,IF(H100="N/A",G100,G100&amp;CHAR(10)&amp;CHAR(10)&amp;"Notes:"&amp;CHAR(10)&amp;H100)))</f>
        <v/>
      </c>
      <c r="E100" s="26" t="str">
        <f>IF(B100="","Z-SORT ORDER",B100)</f>
        <v>Z-SORT ORDER</v>
      </c>
      <c r="F100" s="33"/>
      <c r="G100" s="33"/>
      <c r="H100" s="33"/>
      <c r="I100" s="33"/>
      <c r="J100" s="33"/>
    </row>
    <row r="101" spans="1:10" ht="14.4" customHeight="1" x14ac:dyDescent="0.3">
      <c r="A101" s="29" t="str">
        <f>IF(F101=0,"",F101)</f>
        <v/>
      </c>
      <c r="B101" s="29" t="str">
        <f>_xlfn.IFNA(VLOOKUP(I101, Components!$A$2:$C$570, 3, FALSE),"")</f>
        <v/>
      </c>
      <c r="C101" s="29" t="str">
        <f>IF(J101&gt;0,J101,"")</f>
        <v/>
      </c>
      <c r="D101" s="29" t="str">
        <f>IF(G101="","",IF(H101="",G101,IF(H101="N/A",G101,G101&amp;CHAR(10)&amp;CHAR(10)&amp;"Notes:"&amp;CHAR(10)&amp;H101)))</f>
        <v/>
      </c>
      <c r="E101" s="26" t="str">
        <f>IF(B101="","Z-SORT ORDER",B101)</f>
        <v>Z-SORT ORDER</v>
      </c>
      <c r="F101" s="33"/>
      <c r="G101" s="33"/>
      <c r="H101" s="33"/>
      <c r="I101" s="33"/>
      <c r="J101" s="33"/>
    </row>
    <row r="102" spans="1:10" ht="14.4" customHeight="1" x14ac:dyDescent="0.3">
      <c r="A102" s="29" t="str">
        <f>IF(F102=0,"",F102)</f>
        <v/>
      </c>
      <c r="B102" s="29" t="str">
        <f>_xlfn.IFNA(VLOOKUP(I102, Components!$A$2:$C$570, 3, FALSE),"")</f>
        <v/>
      </c>
      <c r="C102" s="29" t="str">
        <f>IF(J102&gt;0,J102,"")</f>
        <v/>
      </c>
      <c r="D102" s="29" t="str">
        <f>IF(G102="","",IF(H102="",G102,IF(H102="N/A",G102,G102&amp;CHAR(10)&amp;CHAR(10)&amp;"Notes:"&amp;CHAR(10)&amp;H102)))</f>
        <v/>
      </c>
      <c r="E102" s="26" t="str">
        <f>IF(B102="","Z-SORT ORDER",B102)</f>
        <v>Z-SORT ORDER</v>
      </c>
      <c r="F102" s="33"/>
      <c r="G102" s="33"/>
      <c r="H102" s="33"/>
      <c r="I102" s="33"/>
      <c r="J102" s="33"/>
    </row>
    <row r="103" spans="1:10" ht="14.4" customHeight="1" x14ac:dyDescent="0.3">
      <c r="A103" s="29" t="str">
        <f>IF(F103=0,"",F103)</f>
        <v/>
      </c>
      <c r="B103" s="29" t="str">
        <f>_xlfn.IFNA(VLOOKUP(I103, Components!$A$2:$C$570, 3, FALSE),"")</f>
        <v/>
      </c>
      <c r="C103" s="29" t="str">
        <f>IF(J103&gt;0,J103,"")</f>
        <v/>
      </c>
      <c r="D103" s="29" t="str">
        <f>IF(G103="","",IF(H103="",G103,IF(H103="N/A",G103,G103&amp;CHAR(10)&amp;CHAR(10)&amp;"Notes:"&amp;CHAR(10)&amp;H103)))</f>
        <v/>
      </c>
      <c r="E103" s="26" t="str">
        <f>IF(B103="","Z-SORT ORDER",B103)</f>
        <v>Z-SORT ORDER</v>
      </c>
      <c r="F103" s="33"/>
      <c r="G103" s="33"/>
      <c r="H103" s="33"/>
      <c r="I103" s="33"/>
      <c r="J103" s="33"/>
    </row>
    <row r="104" spans="1:10" ht="14.4" customHeight="1" x14ac:dyDescent="0.3">
      <c r="A104" s="29" t="str">
        <f>IF(F104=0,"",F104)</f>
        <v/>
      </c>
      <c r="B104" s="29" t="str">
        <f>_xlfn.IFNA(VLOOKUP(I104, Components!$A$2:$C$570, 3, FALSE),"")</f>
        <v/>
      </c>
      <c r="C104" s="29" t="str">
        <f>IF(J104&gt;0,J104,"")</f>
        <v/>
      </c>
      <c r="D104" s="29" t="str">
        <f>IF(G104="","",IF(H104="",G104,IF(H104="N/A",G104,G104&amp;CHAR(10)&amp;CHAR(10)&amp;"Notes:"&amp;CHAR(10)&amp;H104)))</f>
        <v/>
      </c>
      <c r="E104" s="26" t="str">
        <f>IF(B104="","Z-SORT ORDER",B104)</f>
        <v>Z-SORT ORDER</v>
      </c>
      <c r="F104" s="33"/>
      <c r="G104" s="33"/>
      <c r="H104" s="33"/>
      <c r="I104" s="33"/>
      <c r="J104" s="33"/>
    </row>
    <row r="105" spans="1:10" ht="14.4" customHeight="1" x14ac:dyDescent="0.3">
      <c r="A105" s="29" t="str">
        <f>IF(F105=0,"",F105)</f>
        <v/>
      </c>
      <c r="B105" s="29" t="str">
        <f>_xlfn.IFNA(VLOOKUP(I105, Components!$A$2:$C$570, 3, FALSE),"")</f>
        <v/>
      </c>
      <c r="C105" s="29" t="str">
        <f>IF(J105&gt;0,J105,"")</f>
        <v/>
      </c>
      <c r="D105" s="29" t="str">
        <f>IF(G105="","",IF(H105="",G105,IF(H105="N/A",G105,G105&amp;CHAR(10)&amp;CHAR(10)&amp;"Notes:"&amp;CHAR(10)&amp;H105)))</f>
        <v/>
      </c>
      <c r="E105" s="26" t="str">
        <f>IF(B105="","Z-SORT ORDER",B105)</f>
        <v>Z-SORT ORDER</v>
      </c>
      <c r="F105" s="33"/>
      <c r="G105" s="33"/>
      <c r="H105" s="33"/>
      <c r="I105" s="33"/>
      <c r="J105" s="33"/>
    </row>
    <row r="106" spans="1:10" ht="14.4" customHeight="1" x14ac:dyDescent="0.3">
      <c r="A106" s="29" t="str">
        <f>IF(F106=0,"",F106)</f>
        <v/>
      </c>
      <c r="B106" s="29" t="str">
        <f>_xlfn.IFNA(VLOOKUP(I106, Components!$A$2:$C$570, 3, FALSE),"")</f>
        <v/>
      </c>
      <c r="C106" s="29" t="str">
        <f>IF(J106&gt;0,J106,"")</f>
        <v/>
      </c>
      <c r="D106" s="29" t="str">
        <f>IF(G106="","",IF(H106="",G106,IF(H106="N/A",G106,G106&amp;CHAR(10)&amp;CHAR(10)&amp;"Notes:"&amp;CHAR(10)&amp;H106)))</f>
        <v/>
      </c>
      <c r="E106" s="26" t="str">
        <f>IF(B106="","Z-SORT ORDER",B106)</f>
        <v>Z-SORT ORDER</v>
      </c>
      <c r="F106" s="33"/>
      <c r="G106" s="33"/>
      <c r="H106" s="33"/>
      <c r="I106" s="33"/>
      <c r="J106" s="33"/>
    </row>
    <row r="107" spans="1:10" ht="14.4" customHeight="1" x14ac:dyDescent="0.3">
      <c r="A107" s="29" t="str">
        <f>IF(F107=0,"",F107)</f>
        <v/>
      </c>
      <c r="B107" s="29" t="str">
        <f>_xlfn.IFNA(VLOOKUP(I107, Components!$A$2:$C$570, 3, FALSE),"")</f>
        <v/>
      </c>
      <c r="C107" s="29" t="str">
        <f>IF(J107&gt;0,J107,"")</f>
        <v/>
      </c>
      <c r="D107" s="29" t="str">
        <f>IF(G107="","",IF(H107="",G107,IF(H107="N/A",G107,G107&amp;CHAR(10)&amp;CHAR(10)&amp;"Notes:"&amp;CHAR(10)&amp;H107)))</f>
        <v/>
      </c>
      <c r="E107" s="26" t="str">
        <f>IF(B107="","Z-SORT ORDER",B107)</f>
        <v>Z-SORT ORDER</v>
      </c>
      <c r="F107" s="33"/>
      <c r="G107" s="33"/>
      <c r="H107" s="33"/>
      <c r="I107" s="33"/>
      <c r="J107" s="33"/>
    </row>
    <row r="108" spans="1:10" ht="14.4" customHeight="1" x14ac:dyDescent="0.3">
      <c r="A108" s="29" t="str">
        <f>IF(F108=0,"",F108)</f>
        <v/>
      </c>
      <c r="B108" s="29" t="str">
        <f>_xlfn.IFNA(VLOOKUP(I108, Components!$A$2:$C$570, 3, FALSE),"")</f>
        <v/>
      </c>
      <c r="C108" s="29" t="str">
        <f>IF(J108&gt;0,J108,"")</f>
        <v/>
      </c>
      <c r="D108" s="29" t="str">
        <f>IF(G108="","",IF(H108="",G108,IF(H108="N/A",G108,G108&amp;CHAR(10)&amp;CHAR(10)&amp;"Notes:"&amp;CHAR(10)&amp;H108)))</f>
        <v/>
      </c>
      <c r="E108" s="26" t="str">
        <f>IF(B108="","Z-SORT ORDER",B108)</f>
        <v>Z-SORT ORDER</v>
      </c>
      <c r="F108" s="33"/>
      <c r="G108" s="33"/>
      <c r="H108" s="33"/>
      <c r="I108" s="33"/>
      <c r="J108" s="33"/>
    </row>
    <row r="109" spans="1:10" ht="14.4" customHeight="1" x14ac:dyDescent="0.3">
      <c r="A109" s="29" t="str">
        <f>IF(F109=0,"",F109)</f>
        <v/>
      </c>
      <c r="B109" s="29" t="str">
        <f>_xlfn.IFNA(VLOOKUP(I109, Components!$A$2:$C$570, 3, FALSE),"")</f>
        <v/>
      </c>
      <c r="C109" s="29" t="str">
        <f>IF(J109&gt;0,J109,"")</f>
        <v/>
      </c>
      <c r="D109" s="29" t="str">
        <f>IF(G109="","",IF(H109="",G109,IF(H109="N/A",G109,G109&amp;CHAR(10)&amp;CHAR(10)&amp;"Notes:"&amp;CHAR(10)&amp;H109)))</f>
        <v/>
      </c>
      <c r="E109" s="26" t="str">
        <f>IF(B109="","Z-SORT ORDER",B109)</f>
        <v>Z-SORT ORDER</v>
      </c>
      <c r="F109" s="33"/>
      <c r="G109" s="33"/>
      <c r="H109" s="33"/>
      <c r="I109" s="33"/>
      <c r="J109" s="33"/>
    </row>
    <row r="110" spans="1:10" ht="14.4" customHeight="1" x14ac:dyDescent="0.3">
      <c r="A110" s="29" t="str">
        <f>IF(F110=0,"",F110)</f>
        <v/>
      </c>
      <c r="B110" s="29" t="str">
        <f>_xlfn.IFNA(VLOOKUP(I110, Components!$A$2:$C$570, 3, FALSE),"")</f>
        <v/>
      </c>
      <c r="C110" s="29" t="str">
        <f>IF(J110&gt;0,J110,"")</f>
        <v/>
      </c>
      <c r="D110" s="29" t="str">
        <f>IF(G110="","",IF(H110="",G110,IF(H110="N/A",G110,G110&amp;CHAR(10)&amp;CHAR(10)&amp;"Notes:"&amp;CHAR(10)&amp;H110)))</f>
        <v/>
      </c>
      <c r="E110" s="26" t="str">
        <f>IF(B110="","Z-SORT ORDER",B110)</f>
        <v>Z-SORT ORDER</v>
      </c>
      <c r="F110" s="33"/>
      <c r="G110" s="33"/>
      <c r="H110" s="33"/>
      <c r="I110" s="33"/>
      <c r="J110" s="33"/>
    </row>
    <row r="111" spans="1:10" ht="14.4" customHeight="1" x14ac:dyDescent="0.3">
      <c r="A111" s="29" t="str">
        <f>IF(F111=0,"",F111)</f>
        <v/>
      </c>
      <c r="B111" s="29" t="str">
        <f>_xlfn.IFNA(VLOOKUP(I111, Components!$A$2:$C$570, 3, FALSE),"")</f>
        <v/>
      </c>
      <c r="C111" s="29" t="str">
        <f>IF(J111&gt;0,J111,"")</f>
        <v/>
      </c>
      <c r="D111" s="29" t="str">
        <f>IF(G111="","",IF(H111="",G111,IF(H111="N/A",G111,G111&amp;CHAR(10)&amp;CHAR(10)&amp;"Notes:"&amp;CHAR(10)&amp;H111)))</f>
        <v/>
      </c>
      <c r="E111" s="26" t="str">
        <f>IF(B111="","Z-SORT ORDER",B111)</f>
        <v>Z-SORT ORDER</v>
      </c>
      <c r="F111" s="33"/>
      <c r="G111" s="33"/>
      <c r="H111" s="33"/>
      <c r="I111" s="33"/>
      <c r="J111" s="33"/>
    </row>
    <row r="112" spans="1:10" ht="14.4" customHeight="1" x14ac:dyDescent="0.3">
      <c r="A112" s="29" t="str">
        <f>IF(F112=0,"",F112)</f>
        <v/>
      </c>
      <c r="B112" s="29" t="str">
        <f>_xlfn.IFNA(VLOOKUP(I112, Components!$A$2:$C$570, 3, FALSE),"")</f>
        <v/>
      </c>
      <c r="C112" s="29" t="str">
        <f>IF(J112&gt;0,J112,"")</f>
        <v/>
      </c>
      <c r="D112" s="29" t="str">
        <f>IF(G112="","",IF(H112="",G112,IF(H112="N/A",G112,G112&amp;CHAR(10)&amp;CHAR(10)&amp;"Notes:"&amp;CHAR(10)&amp;H112)))</f>
        <v/>
      </c>
      <c r="E112" s="26" t="str">
        <f>IF(B112="","Z-SORT ORDER",B112)</f>
        <v>Z-SORT ORDER</v>
      </c>
      <c r="F112" s="33"/>
      <c r="G112" s="33"/>
      <c r="H112" s="33"/>
      <c r="I112" s="33"/>
      <c r="J112" s="33"/>
    </row>
    <row r="113" spans="1:10" ht="14.4" customHeight="1" x14ac:dyDescent="0.3">
      <c r="A113" s="29" t="str">
        <f>IF(F113=0,"",F113)</f>
        <v/>
      </c>
      <c r="B113" s="29" t="str">
        <f>_xlfn.IFNA(VLOOKUP(I113, Components!$A$2:$C$570, 3, FALSE),"")</f>
        <v/>
      </c>
      <c r="C113" s="29" t="str">
        <f>IF(J113&gt;0,J113,"")</f>
        <v/>
      </c>
      <c r="D113" s="29" t="str">
        <f>IF(G113="","",IF(H113="",G113,IF(H113="N/A",G113,G113&amp;CHAR(10)&amp;CHAR(10)&amp;"Notes:"&amp;CHAR(10)&amp;H113)))</f>
        <v/>
      </c>
      <c r="E113" s="26" t="str">
        <f>IF(B113="","Z-SORT ORDER",B113)</f>
        <v>Z-SORT ORDER</v>
      </c>
      <c r="F113" s="33"/>
      <c r="G113" s="33"/>
      <c r="H113" s="33"/>
      <c r="I113" s="33"/>
      <c r="J113" s="33"/>
    </row>
    <row r="114" spans="1:10" ht="14.4" customHeight="1" x14ac:dyDescent="0.3">
      <c r="A114" s="29" t="str">
        <f>IF(F114=0,"",F114)</f>
        <v/>
      </c>
      <c r="B114" s="29" t="str">
        <f>_xlfn.IFNA(VLOOKUP(I114, Components!$A$2:$C$570, 3, FALSE),"")</f>
        <v/>
      </c>
      <c r="C114" s="29" t="str">
        <f>IF(J114&gt;0,J114,"")</f>
        <v/>
      </c>
      <c r="D114" s="29" t="str">
        <f>IF(G114="","",IF(H114="",G114,IF(H114="N/A",G114,G114&amp;CHAR(10)&amp;CHAR(10)&amp;"Notes:"&amp;CHAR(10)&amp;H114)))</f>
        <v/>
      </c>
      <c r="E114" s="26" t="str">
        <f>IF(B114="","Z-SORT ORDER",B114)</f>
        <v>Z-SORT ORDER</v>
      </c>
      <c r="F114" s="33"/>
      <c r="G114" s="33"/>
      <c r="H114" s="33"/>
      <c r="I114" s="33"/>
      <c r="J114" s="33"/>
    </row>
    <row r="115" spans="1:10" ht="14.4" customHeight="1" x14ac:dyDescent="0.3">
      <c r="A115" s="29" t="str">
        <f>IF(F115=0,"",F115)</f>
        <v/>
      </c>
      <c r="B115" s="29" t="str">
        <f>_xlfn.IFNA(VLOOKUP(I115, Components!$A$2:$C$570, 3, FALSE),"")</f>
        <v/>
      </c>
      <c r="C115" s="29" t="str">
        <f>IF(J115&gt;0,J115,"")</f>
        <v/>
      </c>
      <c r="D115" s="29" t="str">
        <f>IF(G115="","",IF(H115="",G115,IF(H115="N/A",G115,G115&amp;CHAR(10)&amp;CHAR(10)&amp;"Notes:"&amp;CHAR(10)&amp;H115)))</f>
        <v/>
      </c>
      <c r="E115" s="26" t="str">
        <f>IF(B115="","Z-SORT ORDER",B115)</f>
        <v>Z-SORT ORDER</v>
      </c>
      <c r="F115" s="33"/>
      <c r="G115" s="33"/>
      <c r="H115" s="33"/>
      <c r="I115" s="33"/>
      <c r="J115" s="33"/>
    </row>
    <row r="116" spans="1:10" ht="14.4" customHeight="1" x14ac:dyDescent="0.3">
      <c r="A116" s="29" t="str">
        <f>IF(F116=0,"",F116)</f>
        <v/>
      </c>
      <c r="B116" s="29" t="str">
        <f>_xlfn.IFNA(VLOOKUP(I116, Components!$A$2:$C$570, 3, FALSE),"")</f>
        <v/>
      </c>
      <c r="C116" s="29" t="str">
        <f>IF(J116&gt;0,J116,"")</f>
        <v/>
      </c>
      <c r="D116" s="29" t="str">
        <f>IF(G116="","",IF(H116="",G116,IF(H116="N/A",G116,G116&amp;CHAR(10)&amp;CHAR(10)&amp;"Notes:"&amp;CHAR(10)&amp;H116)))</f>
        <v/>
      </c>
      <c r="E116" s="26" t="str">
        <f>IF(B116="","Z-SORT ORDER",B116)</f>
        <v>Z-SORT ORDER</v>
      </c>
      <c r="F116" s="33"/>
      <c r="G116" s="33"/>
      <c r="H116" s="33"/>
      <c r="I116" s="33"/>
      <c r="J116" s="33"/>
    </row>
    <row r="117" spans="1:10" ht="14.4" customHeight="1" x14ac:dyDescent="0.3">
      <c r="A117" s="29" t="str">
        <f>IF(F117=0,"",F117)</f>
        <v/>
      </c>
      <c r="B117" s="29" t="str">
        <f>_xlfn.IFNA(VLOOKUP(I117, Components!$A$2:$C$570, 3, FALSE),"")</f>
        <v/>
      </c>
      <c r="C117" s="29" t="str">
        <f>IF(J117&gt;0,J117,"")</f>
        <v/>
      </c>
      <c r="D117" s="29" t="str">
        <f>IF(G117="","",IF(H117="",G117,IF(H117="N/A",G117,G117&amp;CHAR(10)&amp;CHAR(10)&amp;"Notes:"&amp;CHAR(10)&amp;H117)))</f>
        <v/>
      </c>
      <c r="E117" s="26" t="str">
        <f>IF(B117="","Z-SORT ORDER",B117)</f>
        <v>Z-SORT ORDER</v>
      </c>
      <c r="F117" s="33"/>
      <c r="G117" s="33"/>
      <c r="H117" s="33"/>
      <c r="I117" s="33"/>
      <c r="J117" s="33"/>
    </row>
    <row r="118" spans="1:10" ht="14.4" customHeight="1" x14ac:dyDescent="0.3">
      <c r="A118" s="29" t="str">
        <f>IF(F118=0,"",F118)</f>
        <v/>
      </c>
      <c r="B118" s="29" t="str">
        <f>_xlfn.IFNA(VLOOKUP(I118, Components!$A$2:$C$570, 3, FALSE),"")</f>
        <v/>
      </c>
      <c r="C118" s="29" t="str">
        <f>IF(J118&gt;0,J118,"")</f>
        <v/>
      </c>
      <c r="D118" s="29" t="str">
        <f>IF(G118="","",IF(H118="",G118,IF(H118="N/A",G118,G118&amp;CHAR(10)&amp;CHAR(10)&amp;"Notes:"&amp;CHAR(10)&amp;H118)))</f>
        <v/>
      </c>
      <c r="E118" s="26" t="str">
        <f>IF(B118="","Z-SORT ORDER",B118)</f>
        <v>Z-SORT ORDER</v>
      </c>
      <c r="F118" s="33"/>
      <c r="G118" s="33"/>
      <c r="H118" s="33"/>
      <c r="I118" s="33"/>
      <c r="J118" s="33"/>
    </row>
    <row r="119" spans="1:10" ht="14.4" customHeight="1" x14ac:dyDescent="0.3">
      <c r="A119" s="29" t="str">
        <f>IF(F119=0,"",F119)</f>
        <v/>
      </c>
      <c r="B119" s="29" t="str">
        <f>_xlfn.IFNA(VLOOKUP(I119, Components!$A$2:$C$570, 3, FALSE),"")</f>
        <v/>
      </c>
      <c r="C119" s="29" t="str">
        <f>IF(J119&gt;0,J119,"")</f>
        <v/>
      </c>
      <c r="D119" s="29" t="str">
        <f>IF(G119="","",IF(H119="",G119,IF(H119="N/A",G119,G119&amp;CHAR(10)&amp;CHAR(10)&amp;"Notes:"&amp;CHAR(10)&amp;H119)))</f>
        <v/>
      </c>
      <c r="E119" s="26" t="str">
        <f>IF(B119="","Z-SORT ORDER",B119)</f>
        <v>Z-SORT ORDER</v>
      </c>
      <c r="F119" s="33"/>
      <c r="G119" s="33"/>
      <c r="H119" s="33"/>
      <c r="I119" s="33"/>
      <c r="J119" s="33"/>
    </row>
    <row r="120" spans="1:10" ht="14.4" customHeight="1" x14ac:dyDescent="0.3">
      <c r="A120" s="29" t="str">
        <f>IF(F120=0,"",F120)</f>
        <v/>
      </c>
      <c r="B120" s="29" t="str">
        <f>_xlfn.IFNA(VLOOKUP(I120, Components!$A$2:$C$570, 3, FALSE),"")</f>
        <v/>
      </c>
      <c r="C120" s="29" t="str">
        <f>IF(J120&gt;0,J120,"")</f>
        <v/>
      </c>
      <c r="D120" s="29" t="str">
        <f>IF(G120="","",IF(H120="",G120,IF(H120="N/A",G120,G120&amp;CHAR(10)&amp;CHAR(10)&amp;"Notes:"&amp;CHAR(10)&amp;H120)))</f>
        <v/>
      </c>
      <c r="E120" s="26" t="str">
        <f>IF(B120="","Z-SORT ORDER",B120)</f>
        <v>Z-SORT ORDER</v>
      </c>
      <c r="F120" s="33"/>
      <c r="G120" s="33"/>
      <c r="H120" s="33"/>
      <c r="I120" s="33"/>
      <c r="J120" s="33"/>
    </row>
    <row r="121" spans="1:10" ht="14.4" customHeight="1" x14ac:dyDescent="0.3">
      <c r="A121" s="29" t="str">
        <f>IF(F121=0,"",F121)</f>
        <v/>
      </c>
      <c r="B121" s="29" t="str">
        <f>_xlfn.IFNA(VLOOKUP(I121, Components!$A$2:$C$570, 3, FALSE),"")</f>
        <v/>
      </c>
      <c r="C121" s="29" t="str">
        <f>IF(J121&gt;0,J121,"")</f>
        <v/>
      </c>
      <c r="D121" s="29" t="str">
        <f>IF(G121="","",IF(H121="",G121,IF(H121="N/A",G121,G121&amp;CHAR(10)&amp;CHAR(10)&amp;"Notes:"&amp;CHAR(10)&amp;H121)))</f>
        <v/>
      </c>
      <c r="E121" s="26" t="str">
        <f>IF(B121="","Z-SORT ORDER",B121)</f>
        <v>Z-SORT ORDER</v>
      </c>
      <c r="F121" s="33"/>
      <c r="G121" s="33"/>
      <c r="H121" s="33"/>
      <c r="I121" s="33"/>
      <c r="J121" s="33"/>
    </row>
    <row r="122" spans="1:10" ht="14.4" customHeight="1" x14ac:dyDescent="0.3">
      <c r="A122" s="29" t="str">
        <f>IF(F122=0,"",F122)</f>
        <v/>
      </c>
      <c r="B122" s="29" t="str">
        <f>_xlfn.IFNA(VLOOKUP(I122, Components!$A$2:$C$570, 3, FALSE),"")</f>
        <v/>
      </c>
      <c r="C122" s="29" t="str">
        <f>IF(J122&gt;0,J122,"")</f>
        <v/>
      </c>
      <c r="D122" s="29" t="str">
        <f>IF(G122="","",IF(H122="",G122,IF(H122="N/A",G122,G122&amp;CHAR(10)&amp;CHAR(10)&amp;"Notes:"&amp;CHAR(10)&amp;H122)))</f>
        <v/>
      </c>
      <c r="E122" s="26" t="str">
        <f>IF(B122="","Z-SORT ORDER",B122)</f>
        <v>Z-SORT ORDER</v>
      </c>
      <c r="F122" s="33"/>
      <c r="G122" s="33"/>
      <c r="H122" s="33"/>
      <c r="I122" s="33"/>
      <c r="J122" s="33"/>
    </row>
    <row r="123" spans="1:10" ht="14.4" customHeight="1" x14ac:dyDescent="0.3">
      <c r="A123" s="29" t="str">
        <f>IF(F123=0,"",F123)</f>
        <v/>
      </c>
      <c r="B123" s="29" t="str">
        <f>_xlfn.IFNA(VLOOKUP(I123, Components!$A$2:$C$570, 3, FALSE),"")</f>
        <v/>
      </c>
      <c r="C123" s="29" t="str">
        <f>IF(J123&gt;0,J123,"")</f>
        <v/>
      </c>
      <c r="D123" s="29" t="str">
        <f>IF(G123="","",IF(H123="",G123,IF(H123="N/A",G123,G123&amp;CHAR(10)&amp;CHAR(10)&amp;"Notes:"&amp;CHAR(10)&amp;H123)))</f>
        <v/>
      </c>
      <c r="E123" s="26" t="str">
        <f>IF(B123="","Z-SORT ORDER",B123)</f>
        <v>Z-SORT ORDER</v>
      </c>
      <c r="F123" s="33"/>
      <c r="G123" s="33"/>
      <c r="H123" s="33"/>
      <c r="I123" s="33"/>
      <c r="J123" s="33"/>
    </row>
    <row r="124" spans="1:10" ht="14.4" customHeight="1" x14ac:dyDescent="0.3">
      <c r="A124" s="29" t="str">
        <f>IF(F124=0,"",F124)</f>
        <v/>
      </c>
      <c r="B124" s="29" t="str">
        <f>_xlfn.IFNA(VLOOKUP(I124, Components!$A$2:$C$570, 3, FALSE),"")</f>
        <v/>
      </c>
      <c r="C124" s="29" t="str">
        <f>IF(J124&gt;0,J124,"")</f>
        <v/>
      </c>
      <c r="D124" s="29" t="str">
        <f>IF(G124="","",IF(H124="",G124,IF(H124="N/A",G124,G124&amp;CHAR(10)&amp;CHAR(10)&amp;"Notes:"&amp;CHAR(10)&amp;H124)))</f>
        <v/>
      </c>
      <c r="E124" s="26" t="str">
        <f>IF(B124="","Z-SORT ORDER",B124)</f>
        <v>Z-SORT ORDER</v>
      </c>
      <c r="F124" s="33"/>
      <c r="G124" s="33"/>
      <c r="H124" s="33"/>
      <c r="I124" s="33"/>
      <c r="J124" s="33"/>
    </row>
    <row r="125" spans="1:10" ht="14.4" customHeight="1" x14ac:dyDescent="0.3">
      <c r="A125" s="29" t="str">
        <f>IF(F125=0,"",F125)</f>
        <v/>
      </c>
      <c r="B125" s="29" t="str">
        <f>_xlfn.IFNA(VLOOKUP(I125, Components!$A$2:$C$570, 3, FALSE),"")</f>
        <v/>
      </c>
      <c r="C125" s="29" t="str">
        <f>IF(J125&gt;0,J125,"")</f>
        <v/>
      </c>
      <c r="D125" s="29" t="str">
        <f>IF(G125="","",IF(H125="",G125,IF(H125="N/A",G125,G125&amp;CHAR(10)&amp;CHAR(10)&amp;"Notes:"&amp;CHAR(10)&amp;H125)))</f>
        <v/>
      </c>
      <c r="E125" s="26" t="str">
        <f>IF(B125="","Z-SORT ORDER",B125)</f>
        <v>Z-SORT ORDER</v>
      </c>
      <c r="F125" s="33"/>
      <c r="G125" s="33"/>
      <c r="H125" s="33"/>
      <c r="I125" s="33"/>
      <c r="J125" s="33"/>
    </row>
    <row r="126" spans="1:10" ht="14.4" customHeight="1" x14ac:dyDescent="0.3">
      <c r="A126" s="29" t="str">
        <f>IF(F126=0,"",F126)</f>
        <v/>
      </c>
      <c r="B126" s="29" t="str">
        <f>_xlfn.IFNA(VLOOKUP(I126, Components!$A$2:$C$570, 3, FALSE),"")</f>
        <v/>
      </c>
      <c r="C126" s="29" t="str">
        <f>IF(J126&gt;0,J126,"")</f>
        <v/>
      </c>
      <c r="D126" s="29" t="str">
        <f>IF(G126="","",IF(H126="",G126,IF(H126="N/A",G126,G126&amp;CHAR(10)&amp;CHAR(10)&amp;"Notes:"&amp;CHAR(10)&amp;H126)))</f>
        <v/>
      </c>
      <c r="E126" s="26" t="str">
        <f>IF(B126="","Z-SORT ORDER",B126)</f>
        <v>Z-SORT ORDER</v>
      </c>
      <c r="F126" s="33"/>
      <c r="G126" s="33"/>
      <c r="H126" s="33"/>
      <c r="I126" s="33"/>
      <c r="J126" s="33"/>
    </row>
    <row r="127" spans="1:10" ht="14.4" customHeight="1" x14ac:dyDescent="0.3">
      <c r="A127" s="29" t="str">
        <f>IF(F127=0,"",F127)</f>
        <v/>
      </c>
      <c r="B127" s="29" t="str">
        <f>_xlfn.IFNA(VLOOKUP(I127, Components!$A$2:$C$570, 3, FALSE),"")</f>
        <v/>
      </c>
      <c r="C127" s="29" t="str">
        <f>IF(J127&gt;0,J127,"")</f>
        <v/>
      </c>
      <c r="D127" s="29" t="str">
        <f>IF(G127="","",IF(H127="",G127,IF(H127="N/A",G127,G127&amp;CHAR(10)&amp;CHAR(10)&amp;"Notes:"&amp;CHAR(10)&amp;H127)))</f>
        <v/>
      </c>
      <c r="E127" s="26" t="str">
        <f>IF(B127="","Z-SORT ORDER",B127)</f>
        <v>Z-SORT ORDER</v>
      </c>
      <c r="F127" s="33"/>
      <c r="G127" s="33"/>
      <c r="H127" s="33"/>
      <c r="I127" s="33"/>
      <c r="J127" s="33"/>
    </row>
    <row r="128" spans="1:10" ht="14.4" customHeight="1" x14ac:dyDescent="0.3">
      <c r="A128" s="29" t="str">
        <f>IF(F128=0,"",F128)</f>
        <v/>
      </c>
      <c r="B128" s="29" t="str">
        <f>_xlfn.IFNA(VLOOKUP(I128, Components!$A$2:$C$570, 3, FALSE),"")</f>
        <v/>
      </c>
      <c r="C128" s="29" t="str">
        <f>IF(J128&gt;0,J128,"")</f>
        <v/>
      </c>
      <c r="D128" s="29" t="str">
        <f>IF(G128="","",IF(H128="",G128,IF(H128="N/A",G128,G128&amp;CHAR(10)&amp;CHAR(10)&amp;"Notes:"&amp;CHAR(10)&amp;H128)))</f>
        <v/>
      </c>
      <c r="E128" s="26" t="str">
        <f>IF(B128="","Z-SORT ORDER",B128)</f>
        <v>Z-SORT ORDER</v>
      </c>
      <c r="F128" s="33"/>
      <c r="G128" s="33"/>
      <c r="H128" s="33"/>
      <c r="I128" s="33"/>
      <c r="J128" s="33"/>
    </row>
    <row r="129" spans="1:10" ht="14.4" customHeight="1" x14ac:dyDescent="0.3">
      <c r="A129" s="29" t="str">
        <f>IF(F129=0,"",F129)</f>
        <v/>
      </c>
      <c r="B129" s="29" t="str">
        <f>_xlfn.IFNA(VLOOKUP(I129, Components!$A$2:$C$570, 3, FALSE),"")</f>
        <v/>
      </c>
      <c r="C129" s="29" t="str">
        <f>IF(J129&gt;0,J129,"")</f>
        <v/>
      </c>
      <c r="D129" s="29" t="str">
        <f>IF(G129="","",IF(H129="",G129,IF(H129="N/A",G129,G129&amp;CHAR(10)&amp;CHAR(10)&amp;"Notes:"&amp;CHAR(10)&amp;H129)))</f>
        <v/>
      </c>
      <c r="E129" s="26" t="str">
        <f>IF(B129="","Z-SORT ORDER",B129)</f>
        <v>Z-SORT ORDER</v>
      </c>
      <c r="F129" s="33"/>
      <c r="G129" s="33"/>
      <c r="H129" s="33"/>
      <c r="I129" s="33"/>
      <c r="J129" s="33"/>
    </row>
    <row r="130" spans="1:10" ht="14.4" customHeight="1" x14ac:dyDescent="0.3">
      <c r="A130" s="29" t="str">
        <f>IF(F130=0,"",F130)</f>
        <v/>
      </c>
      <c r="B130" s="29" t="str">
        <f>_xlfn.IFNA(VLOOKUP(I130, Components!$A$2:$C$570, 3, FALSE),"")</f>
        <v/>
      </c>
      <c r="C130" s="29" t="str">
        <f>IF(J130&gt;0,J130,"")</f>
        <v/>
      </c>
      <c r="D130" s="29" t="str">
        <f>IF(G130="","",IF(H130="",G130,IF(H130="N/A",G130,G130&amp;CHAR(10)&amp;CHAR(10)&amp;"Notes:"&amp;CHAR(10)&amp;H130)))</f>
        <v/>
      </c>
      <c r="E130" s="26" t="str">
        <f>IF(B130="","Z-SORT ORDER",B130)</f>
        <v>Z-SORT ORDER</v>
      </c>
      <c r="F130" s="33"/>
      <c r="G130" s="33"/>
      <c r="H130" s="33"/>
      <c r="I130" s="33"/>
      <c r="J130" s="33"/>
    </row>
    <row r="131" spans="1:10" ht="14.4" customHeight="1" x14ac:dyDescent="0.3">
      <c r="A131" s="29" t="str">
        <f>IF(F131=0,"",F131)</f>
        <v/>
      </c>
      <c r="B131" s="29" t="str">
        <f>_xlfn.IFNA(VLOOKUP(I131, Components!$A$2:$C$570, 3, FALSE),"")</f>
        <v/>
      </c>
      <c r="C131" s="29" t="str">
        <f>IF(J131&gt;0,J131,"")</f>
        <v/>
      </c>
      <c r="D131" s="29" t="str">
        <f>IF(G131="","",IF(H131="",G131,IF(H131="N/A",G131,G131&amp;CHAR(10)&amp;CHAR(10)&amp;"Notes:"&amp;CHAR(10)&amp;H131)))</f>
        <v/>
      </c>
      <c r="E131" s="26" t="str">
        <f>IF(B131="","Z-SORT ORDER",B131)</f>
        <v>Z-SORT ORDER</v>
      </c>
      <c r="F131" s="33"/>
      <c r="G131" s="33"/>
      <c r="H131" s="33"/>
      <c r="I131" s="33"/>
      <c r="J131" s="33"/>
    </row>
    <row r="132" spans="1:10" ht="14.4" customHeight="1" x14ac:dyDescent="0.3">
      <c r="A132" s="29" t="str">
        <f>IF(F132=0,"",F132)</f>
        <v/>
      </c>
      <c r="B132" s="29" t="str">
        <f>_xlfn.IFNA(VLOOKUP(I132, Components!$A$2:$C$570, 3, FALSE),"")</f>
        <v/>
      </c>
      <c r="C132" s="29" t="str">
        <f>IF(J132&gt;0,J132,"")</f>
        <v/>
      </c>
      <c r="D132" s="29" t="str">
        <f>IF(G132="","",IF(H132="",G132,IF(H132="N/A",G132,G132&amp;CHAR(10)&amp;CHAR(10)&amp;"Notes:"&amp;CHAR(10)&amp;H132)))</f>
        <v/>
      </c>
      <c r="E132" s="26" t="str">
        <f>IF(B132="","Z-SORT ORDER",B132)</f>
        <v>Z-SORT ORDER</v>
      </c>
      <c r="F132" s="33"/>
      <c r="G132" s="33"/>
      <c r="H132" s="33"/>
      <c r="I132" s="33"/>
      <c r="J132" s="33"/>
    </row>
    <row r="133" spans="1:10" ht="14.4" customHeight="1" x14ac:dyDescent="0.3">
      <c r="A133" s="29" t="str">
        <f>IF(F133=0,"",F133)</f>
        <v/>
      </c>
      <c r="B133" s="29" t="str">
        <f>_xlfn.IFNA(VLOOKUP(I133, Components!$A$2:$C$570, 3, FALSE),"")</f>
        <v/>
      </c>
      <c r="C133" s="29" t="str">
        <f>IF(J133&gt;0,J133,"")</f>
        <v/>
      </c>
      <c r="D133" s="29" t="str">
        <f>IF(G133="","",IF(H133="",G133,IF(H133="N/A",G133,G133&amp;CHAR(10)&amp;CHAR(10)&amp;"Notes:"&amp;CHAR(10)&amp;H133)))</f>
        <v/>
      </c>
      <c r="E133" s="26" t="str">
        <f>IF(B133="","Z-SORT ORDER",B133)</f>
        <v>Z-SORT ORDER</v>
      </c>
      <c r="F133" s="33"/>
      <c r="G133" s="33"/>
      <c r="H133" s="33"/>
      <c r="I133" s="33"/>
      <c r="J133" s="33"/>
    </row>
    <row r="134" spans="1:10" ht="14.4" customHeight="1" x14ac:dyDescent="0.3">
      <c r="A134" s="29" t="str">
        <f>IF(F134=0,"",F134)</f>
        <v/>
      </c>
      <c r="B134" s="29" t="str">
        <f>_xlfn.IFNA(VLOOKUP(I134, Components!$A$2:$C$570, 3, FALSE),"")</f>
        <v/>
      </c>
      <c r="C134" s="29" t="str">
        <f>IF(J134&gt;0,J134,"")</f>
        <v/>
      </c>
      <c r="D134" s="29" t="str">
        <f>IF(G134="","",IF(H134="",G134,IF(H134="N/A",G134,G134&amp;CHAR(10)&amp;CHAR(10)&amp;"Notes:"&amp;CHAR(10)&amp;H134)))</f>
        <v/>
      </c>
      <c r="E134" s="26" t="str">
        <f>IF(B134="","Z-SORT ORDER",B134)</f>
        <v>Z-SORT ORDER</v>
      </c>
      <c r="F134" s="33"/>
      <c r="G134" s="33"/>
      <c r="H134" s="33"/>
      <c r="I134" s="33"/>
      <c r="J134" s="33"/>
    </row>
    <row r="135" spans="1:10" ht="14.4" customHeight="1" x14ac:dyDescent="0.3">
      <c r="A135" s="29" t="str">
        <f>IF(F135=0,"",F135)</f>
        <v/>
      </c>
      <c r="B135" s="29" t="str">
        <f>_xlfn.IFNA(VLOOKUP(I135, Components!$A$2:$C$570, 3, FALSE),"")</f>
        <v/>
      </c>
      <c r="C135" s="29" t="str">
        <f>IF(J135&gt;0,J135,"")</f>
        <v/>
      </c>
      <c r="D135" s="29" t="str">
        <f>IF(G135="","",IF(H135="",G135,IF(H135="N/A",G135,G135&amp;CHAR(10)&amp;CHAR(10)&amp;"Notes:"&amp;CHAR(10)&amp;H135)))</f>
        <v/>
      </c>
      <c r="E135" s="26" t="str">
        <f>IF(B135="","Z-SORT ORDER",B135)</f>
        <v>Z-SORT ORDER</v>
      </c>
      <c r="F135" s="33"/>
      <c r="G135" s="33"/>
      <c r="H135" s="33"/>
      <c r="I135" s="33"/>
      <c r="J135" s="33"/>
    </row>
    <row r="136" spans="1:10" ht="14.4" customHeight="1" x14ac:dyDescent="0.3">
      <c r="A136" s="29" t="str">
        <f>IF(F136=0,"",F136)</f>
        <v/>
      </c>
      <c r="B136" s="29" t="str">
        <f>_xlfn.IFNA(VLOOKUP(I136, Components!$A$2:$C$570, 3, FALSE),"")</f>
        <v/>
      </c>
      <c r="C136" s="29" t="str">
        <f>IF(J136&gt;0,J136,"")</f>
        <v/>
      </c>
      <c r="D136" s="29" t="str">
        <f>IF(G136="","",IF(H136="",G136,IF(H136="N/A",G136,G136&amp;CHAR(10)&amp;CHAR(10)&amp;"Notes:"&amp;CHAR(10)&amp;H136)))</f>
        <v/>
      </c>
      <c r="E136" s="26" t="str">
        <f>IF(B136="","Z-SORT ORDER",B136)</f>
        <v>Z-SORT ORDER</v>
      </c>
      <c r="F136" s="33"/>
      <c r="G136" s="33"/>
      <c r="H136" s="33"/>
      <c r="I136" s="33"/>
      <c r="J136" s="33"/>
    </row>
    <row r="137" spans="1:10" ht="14.4" customHeight="1" x14ac:dyDescent="0.3">
      <c r="A137" s="29" t="str">
        <f>IF(F137=0,"",F137)</f>
        <v/>
      </c>
      <c r="B137" s="29" t="str">
        <f>_xlfn.IFNA(VLOOKUP(I137, Components!$A$2:$C$570, 3, FALSE),"")</f>
        <v/>
      </c>
      <c r="C137" s="29" t="str">
        <f>IF(J137&gt;0,J137,"")</f>
        <v/>
      </c>
      <c r="D137" s="29" t="str">
        <f>IF(G137="","",IF(H137="",G137,IF(H137="N/A",G137,G137&amp;CHAR(10)&amp;CHAR(10)&amp;"Notes:"&amp;CHAR(10)&amp;H137)))</f>
        <v/>
      </c>
      <c r="E137" s="26" t="str">
        <f>IF(B137="","Z-SORT ORDER",B137)</f>
        <v>Z-SORT ORDER</v>
      </c>
      <c r="F137" s="33"/>
      <c r="G137" s="33"/>
      <c r="H137" s="33"/>
      <c r="I137" s="33"/>
      <c r="J137" s="33"/>
    </row>
    <row r="138" spans="1:10" ht="14.4" customHeight="1" x14ac:dyDescent="0.3">
      <c r="A138" s="29" t="str">
        <f>IF(F138=0,"",F138)</f>
        <v/>
      </c>
      <c r="B138" s="29" t="str">
        <f>_xlfn.IFNA(VLOOKUP(I138, Components!$A$2:$C$570, 3, FALSE),"")</f>
        <v/>
      </c>
      <c r="C138" s="29" t="str">
        <f>IF(J138&gt;0,J138,"")</f>
        <v/>
      </c>
      <c r="D138" s="29" t="str">
        <f>IF(G138="","",IF(H138="",G138,IF(H138="N/A",G138,G138&amp;CHAR(10)&amp;CHAR(10)&amp;"Notes:"&amp;CHAR(10)&amp;H138)))</f>
        <v/>
      </c>
      <c r="E138" s="26" t="str">
        <f>IF(B138="","Z-SORT ORDER",B138)</f>
        <v>Z-SORT ORDER</v>
      </c>
      <c r="F138" s="33"/>
      <c r="G138" s="33"/>
      <c r="H138" s="33"/>
      <c r="I138" s="33"/>
      <c r="J138" s="33"/>
    </row>
    <row r="139" spans="1:10" ht="14.4" customHeight="1" x14ac:dyDescent="0.3">
      <c r="A139" s="29" t="str">
        <f>IF(F139=0,"",F139)</f>
        <v/>
      </c>
      <c r="B139" s="29" t="str">
        <f>_xlfn.IFNA(VLOOKUP(I139, Components!$A$2:$C$570, 3, FALSE),"")</f>
        <v/>
      </c>
      <c r="C139" s="29" t="str">
        <f>IF(J139&gt;0,J139,"")</f>
        <v/>
      </c>
      <c r="D139" s="29" t="str">
        <f>IF(G139="","",IF(H139="",G139,IF(H139="N/A",G139,G139&amp;CHAR(10)&amp;CHAR(10)&amp;"Notes:"&amp;CHAR(10)&amp;H139)))</f>
        <v/>
      </c>
      <c r="E139" s="26" t="str">
        <f>IF(B139="","Z-SORT ORDER",B139)</f>
        <v>Z-SORT ORDER</v>
      </c>
      <c r="F139" s="33"/>
      <c r="G139" s="33"/>
      <c r="H139" s="33"/>
      <c r="I139" s="33"/>
      <c r="J139" s="33"/>
    </row>
    <row r="140" spans="1:10" ht="14.4" customHeight="1" x14ac:dyDescent="0.3">
      <c r="A140" s="29" t="str">
        <f>IF(F140=0,"",F140)</f>
        <v/>
      </c>
      <c r="B140" s="29" t="str">
        <f>_xlfn.IFNA(VLOOKUP(I140, Components!$A$2:$C$570, 3, FALSE),"")</f>
        <v/>
      </c>
      <c r="C140" s="29" t="str">
        <f>IF(J140&gt;0,J140,"")</f>
        <v/>
      </c>
      <c r="D140" s="29" t="str">
        <f>IF(G140="","",IF(H140="",G140,IF(H140="N/A",G140,G140&amp;CHAR(10)&amp;CHAR(10)&amp;"Notes:"&amp;CHAR(10)&amp;H140)))</f>
        <v/>
      </c>
      <c r="E140" s="26" t="str">
        <f>IF(B140="","Z-SORT ORDER",B140)</f>
        <v>Z-SORT ORDER</v>
      </c>
      <c r="F140" s="33"/>
      <c r="G140" s="33"/>
      <c r="H140" s="33"/>
      <c r="I140" s="33"/>
      <c r="J140" s="33"/>
    </row>
    <row r="141" spans="1:10" ht="14.4" customHeight="1" x14ac:dyDescent="0.3">
      <c r="A141" s="29" t="str">
        <f>IF(F141=0,"",F141)</f>
        <v/>
      </c>
      <c r="B141" s="29" t="str">
        <f>_xlfn.IFNA(VLOOKUP(I141, Components!$A$2:$C$570, 3, FALSE),"")</f>
        <v/>
      </c>
      <c r="C141" s="29" t="str">
        <f>IF(J141&gt;0,J141,"")</f>
        <v/>
      </c>
      <c r="D141" s="29" t="str">
        <f>IF(G141="","",IF(H141="",G141,IF(H141="N/A",G141,G141&amp;CHAR(10)&amp;CHAR(10)&amp;"Notes:"&amp;CHAR(10)&amp;H141)))</f>
        <v/>
      </c>
      <c r="E141" s="26" t="str">
        <f>IF(B141="","Z-SORT ORDER",B141)</f>
        <v>Z-SORT ORDER</v>
      </c>
      <c r="F141" s="33"/>
      <c r="G141" s="33"/>
      <c r="H141" s="33"/>
      <c r="I141" s="33"/>
      <c r="J141" s="33"/>
    </row>
    <row r="142" spans="1:10" ht="14.4" customHeight="1" x14ac:dyDescent="0.3">
      <c r="A142" s="29" t="str">
        <f>IF(F142=0,"",F142)</f>
        <v/>
      </c>
      <c r="B142" s="29" t="str">
        <f>_xlfn.IFNA(VLOOKUP(I142, Components!$A$2:$C$570, 3, FALSE),"")</f>
        <v/>
      </c>
      <c r="C142" s="29" t="str">
        <f>IF(J142&gt;0,J142,"")</f>
        <v/>
      </c>
      <c r="D142" s="29" t="str">
        <f>IF(G142="","",IF(H142="",G142,IF(H142="N/A",G142,G142&amp;CHAR(10)&amp;CHAR(10)&amp;"Notes:"&amp;CHAR(10)&amp;H142)))</f>
        <v/>
      </c>
      <c r="E142" s="26" t="str">
        <f>IF(B142="","Z-SORT ORDER",B142)</f>
        <v>Z-SORT ORDER</v>
      </c>
      <c r="F142" s="33"/>
      <c r="G142" s="33"/>
      <c r="H142" s="33"/>
      <c r="I142" s="33"/>
      <c r="J142" s="33"/>
    </row>
    <row r="143" spans="1:10" ht="14.4" customHeight="1" x14ac:dyDescent="0.3">
      <c r="A143" s="29" t="str">
        <f>IF(F143=0,"",F143)</f>
        <v/>
      </c>
      <c r="B143" s="29" t="str">
        <f>_xlfn.IFNA(VLOOKUP(I143, Components!$A$2:$C$570, 3, FALSE),"")</f>
        <v/>
      </c>
      <c r="C143" s="29" t="str">
        <f>IF(J143&gt;0,J143,"")</f>
        <v/>
      </c>
      <c r="D143" s="29" t="str">
        <f>IF(G143="","",IF(H143="",G143,IF(H143="N/A",G143,G143&amp;CHAR(10)&amp;CHAR(10)&amp;"Notes:"&amp;CHAR(10)&amp;H143)))</f>
        <v/>
      </c>
      <c r="E143" s="26" t="str">
        <f>IF(B143="","Z-SORT ORDER",B143)</f>
        <v>Z-SORT ORDER</v>
      </c>
      <c r="F143" s="33"/>
      <c r="G143" s="33"/>
      <c r="H143" s="33"/>
      <c r="I143" s="33"/>
      <c r="J143" s="33"/>
    </row>
    <row r="144" spans="1:10" ht="14.4" customHeight="1" x14ac:dyDescent="0.3">
      <c r="A144" s="29" t="str">
        <f>IF(F144=0,"",F144)</f>
        <v/>
      </c>
      <c r="B144" s="29" t="str">
        <f>_xlfn.IFNA(VLOOKUP(I144, Components!$A$2:$C$570, 3, FALSE),"")</f>
        <v/>
      </c>
      <c r="C144" s="29" t="str">
        <f>IF(J144&gt;0,J144,"")</f>
        <v/>
      </c>
      <c r="D144" s="29" t="str">
        <f>IF(G144="","",IF(H144="",G144,IF(H144="N/A",G144,G144&amp;CHAR(10)&amp;CHAR(10)&amp;"Notes:"&amp;CHAR(10)&amp;H144)))</f>
        <v/>
      </c>
      <c r="E144" s="26" t="str">
        <f>IF(B144="","Z-SORT ORDER",B144)</f>
        <v>Z-SORT ORDER</v>
      </c>
      <c r="F144" s="33"/>
      <c r="G144" s="33"/>
      <c r="H144" s="33"/>
      <c r="I144" s="33"/>
      <c r="J144" s="33"/>
    </row>
    <row r="145" spans="1:10" ht="14.4" customHeight="1" x14ac:dyDescent="0.3">
      <c r="A145" s="29" t="str">
        <f>IF(F145=0,"",F145)</f>
        <v/>
      </c>
      <c r="B145" s="29" t="str">
        <f>_xlfn.IFNA(VLOOKUP(I145, Components!$A$2:$C$570, 3, FALSE),"")</f>
        <v/>
      </c>
      <c r="C145" s="29" t="str">
        <f>IF(J145&gt;0,J145,"")</f>
        <v/>
      </c>
      <c r="D145" s="29" t="str">
        <f>IF(G145="","",IF(H145="",G145,IF(H145="N/A",G145,G145&amp;CHAR(10)&amp;CHAR(10)&amp;"Notes:"&amp;CHAR(10)&amp;H145)))</f>
        <v/>
      </c>
      <c r="E145" s="26" t="str">
        <f>IF(B145="","Z-SORT ORDER",B145)</f>
        <v>Z-SORT ORDER</v>
      </c>
      <c r="F145" s="33"/>
      <c r="G145" s="33"/>
      <c r="H145" s="33"/>
      <c r="I145" s="33"/>
      <c r="J145" s="33"/>
    </row>
    <row r="146" spans="1:10" ht="14.4" customHeight="1" x14ac:dyDescent="0.3">
      <c r="A146" s="29" t="str">
        <f>IF(F146=0,"",F146)</f>
        <v/>
      </c>
      <c r="B146" s="29" t="str">
        <f>_xlfn.IFNA(VLOOKUP(I146, Components!$A$2:$C$570, 3, FALSE),"")</f>
        <v/>
      </c>
      <c r="C146" s="29" t="str">
        <f>IF(J146&gt;0,J146,"")</f>
        <v/>
      </c>
      <c r="D146" s="29" t="str">
        <f>IF(G146="","",IF(H146="",G146,IF(H146="N/A",G146,G146&amp;CHAR(10)&amp;CHAR(10)&amp;"Notes:"&amp;CHAR(10)&amp;H146)))</f>
        <v/>
      </c>
      <c r="E146" s="26" t="str">
        <f>IF(B146="","Z-SORT ORDER",B146)</f>
        <v>Z-SORT ORDER</v>
      </c>
      <c r="F146" s="33"/>
      <c r="G146" s="33"/>
      <c r="H146" s="33"/>
      <c r="I146" s="33"/>
      <c r="J146" s="33"/>
    </row>
    <row r="147" spans="1:10" ht="14.4" customHeight="1" x14ac:dyDescent="0.3">
      <c r="A147" s="29" t="str">
        <f>IF(F147=0,"",F147)</f>
        <v/>
      </c>
      <c r="B147" s="29" t="str">
        <f>_xlfn.IFNA(VLOOKUP(I147, Components!$A$2:$C$570, 3, FALSE),"")</f>
        <v/>
      </c>
      <c r="C147" s="29" t="str">
        <f>IF(J147&gt;0,J147,"")</f>
        <v/>
      </c>
      <c r="D147" s="29" t="str">
        <f>IF(G147="","",IF(H147="",G147,IF(H147="N/A",G147,G147&amp;CHAR(10)&amp;CHAR(10)&amp;"Notes:"&amp;CHAR(10)&amp;H147)))</f>
        <v/>
      </c>
      <c r="E147" s="26" t="str">
        <f>IF(B147="","Z-SORT ORDER",B147)</f>
        <v>Z-SORT ORDER</v>
      </c>
      <c r="F147" s="33"/>
      <c r="G147" s="33"/>
      <c r="H147" s="33"/>
      <c r="I147" s="33"/>
      <c r="J147" s="33"/>
    </row>
    <row r="148" spans="1:10" ht="14.4" customHeight="1" x14ac:dyDescent="0.3">
      <c r="A148" s="29" t="str">
        <f>IF(F148=0,"",F148)</f>
        <v/>
      </c>
      <c r="B148" s="29" t="str">
        <f>_xlfn.IFNA(VLOOKUP(I148, Components!$A$2:$C$570, 3, FALSE),"")</f>
        <v/>
      </c>
      <c r="C148" s="29" t="str">
        <f>IF(J148&gt;0,J148,"")</f>
        <v/>
      </c>
      <c r="D148" s="29" t="str">
        <f>IF(G148="","",IF(H148="",G148,IF(H148="N/A",G148,G148&amp;CHAR(10)&amp;CHAR(10)&amp;"Notes:"&amp;CHAR(10)&amp;H148)))</f>
        <v/>
      </c>
      <c r="E148" s="26" t="str">
        <f>IF(B148="","Z-SORT ORDER",B148)</f>
        <v>Z-SORT ORDER</v>
      </c>
      <c r="F148" s="33"/>
      <c r="G148" s="33"/>
      <c r="H148" s="33"/>
      <c r="I148" s="33"/>
      <c r="J148" s="33"/>
    </row>
    <row r="149" spans="1:10" ht="14.4" customHeight="1" x14ac:dyDescent="0.3">
      <c r="A149" s="29" t="str">
        <f>IF(F149=0,"",F149)</f>
        <v/>
      </c>
      <c r="B149" s="29" t="str">
        <f>_xlfn.IFNA(VLOOKUP(I149, Components!$A$2:$C$570, 3, FALSE),"")</f>
        <v/>
      </c>
      <c r="C149" s="29" t="str">
        <f>IF(J149&gt;0,J149,"")</f>
        <v/>
      </c>
      <c r="D149" s="29" t="str">
        <f>IF(G149="","",IF(H149="",G149,IF(H149="N/A",G149,G149&amp;CHAR(10)&amp;CHAR(10)&amp;"Notes:"&amp;CHAR(10)&amp;H149)))</f>
        <v/>
      </c>
      <c r="E149" s="26" t="str">
        <f>IF(B149="","Z-SORT ORDER",B149)</f>
        <v>Z-SORT ORDER</v>
      </c>
      <c r="F149" s="33"/>
      <c r="G149" s="33"/>
      <c r="H149" s="33"/>
      <c r="I149" s="33"/>
      <c r="J149" s="33"/>
    </row>
    <row r="150" spans="1:10" ht="14.4" customHeight="1" x14ac:dyDescent="0.3">
      <c r="A150" s="29" t="str">
        <f>IF(F150=0,"",F150)</f>
        <v/>
      </c>
      <c r="B150" s="29" t="str">
        <f>_xlfn.IFNA(VLOOKUP(I150, Components!$A$2:$C$570, 3, FALSE),"")</f>
        <v/>
      </c>
      <c r="C150" s="29" t="str">
        <f>IF(J150&gt;0,J150,"")</f>
        <v/>
      </c>
      <c r="D150" s="29" t="str">
        <f>IF(G150="","",IF(H150="",G150,IF(H150="N/A",G150,G150&amp;CHAR(10)&amp;CHAR(10)&amp;"Notes:"&amp;CHAR(10)&amp;H150)))</f>
        <v/>
      </c>
      <c r="E150" s="26" t="str">
        <f>IF(B150="","Z-SORT ORDER",B150)</f>
        <v>Z-SORT ORDER</v>
      </c>
      <c r="F150" s="33"/>
      <c r="G150" s="33"/>
      <c r="H150" s="33"/>
      <c r="I150" s="33"/>
      <c r="J150" s="33"/>
    </row>
    <row r="151" spans="1:10" ht="14.4" customHeight="1" x14ac:dyDescent="0.3">
      <c r="A151" s="29" t="str">
        <f>IF(F151=0,"",F151)</f>
        <v/>
      </c>
      <c r="B151" s="29" t="str">
        <f>_xlfn.IFNA(VLOOKUP(I151, Components!$A$2:$C$570, 3, FALSE),"")</f>
        <v/>
      </c>
      <c r="C151" s="29" t="str">
        <f>IF(J151&gt;0,J151,"")</f>
        <v/>
      </c>
      <c r="D151" s="29" t="str">
        <f>IF(G151="","",IF(H151="",G151,IF(H151="N/A",G151,G151&amp;CHAR(10)&amp;CHAR(10)&amp;"Notes:"&amp;CHAR(10)&amp;H151)))</f>
        <v/>
      </c>
      <c r="E151" s="26" t="str">
        <f>IF(B151="","Z-SORT ORDER",B151)</f>
        <v>Z-SORT ORDER</v>
      </c>
      <c r="F151" s="33"/>
      <c r="G151" s="33"/>
      <c r="H151" s="33"/>
      <c r="I151" s="33"/>
      <c r="J151" s="33"/>
    </row>
    <row r="152" spans="1:10" ht="14.4" customHeight="1" x14ac:dyDescent="0.3">
      <c r="A152" s="29" t="str">
        <f>IF(F152=0,"",F152)</f>
        <v/>
      </c>
      <c r="B152" s="29" t="str">
        <f>_xlfn.IFNA(VLOOKUP(I152, Components!$A$2:$C$570, 3, FALSE),"")</f>
        <v/>
      </c>
      <c r="C152" s="29" t="str">
        <f>IF(J152&gt;0,J152,"")</f>
        <v/>
      </c>
      <c r="D152" s="29" t="str">
        <f>IF(G152="","",IF(H152="",G152,IF(H152="N/A",G152,G152&amp;CHAR(10)&amp;CHAR(10)&amp;"Notes:"&amp;CHAR(10)&amp;H152)))</f>
        <v/>
      </c>
      <c r="E152" s="26" t="str">
        <f>IF(B152="","Z-SORT ORDER",B152)</f>
        <v>Z-SORT ORDER</v>
      </c>
      <c r="F152" s="33"/>
      <c r="G152" s="33"/>
      <c r="H152" s="33"/>
      <c r="I152" s="33"/>
      <c r="J152" s="33"/>
    </row>
    <row r="153" spans="1:10" ht="14.4" customHeight="1" x14ac:dyDescent="0.3">
      <c r="A153" s="29" t="str">
        <f>IF(F153=0,"",F153)</f>
        <v/>
      </c>
      <c r="B153" s="29" t="str">
        <f>_xlfn.IFNA(VLOOKUP(I153, Components!$A$2:$C$570, 3, FALSE),"")</f>
        <v/>
      </c>
      <c r="C153" s="29" t="str">
        <f>IF(J153&gt;0,J153,"")</f>
        <v/>
      </c>
      <c r="D153" s="29" t="str">
        <f>IF(G153="","",IF(H153="",G153,IF(H153="N/A",G153,G153&amp;CHAR(10)&amp;CHAR(10)&amp;"Notes:"&amp;CHAR(10)&amp;H153)))</f>
        <v/>
      </c>
      <c r="E153" s="26" t="str">
        <f>IF(B153="","Z-SORT ORDER",B153)</f>
        <v>Z-SORT ORDER</v>
      </c>
      <c r="F153" s="33"/>
      <c r="G153" s="33"/>
      <c r="H153" s="33"/>
      <c r="I153" s="33"/>
      <c r="J153" s="33"/>
    </row>
    <row r="154" spans="1:10" ht="14.4" customHeight="1" x14ac:dyDescent="0.3">
      <c r="A154" s="29" t="str">
        <f>IF(F154=0,"",F154)</f>
        <v/>
      </c>
      <c r="B154" s="29" t="str">
        <f>_xlfn.IFNA(VLOOKUP(I154, Components!$A$2:$C$570, 3, FALSE),"")</f>
        <v/>
      </c>
      <c r="C154" s="29" t="str">
        <f>IF(J154&gt;0,J154,"")</f>
        <v/>
      </c>
      <c r="D154" s="29" t="str">
        <f>IF(G154="","",IF(H154="",G154,IF(H154="N/A",G154,G154&amp;CHAR(10)&amp;CHAR(10)&amp;"Notes:"&amp;CHAR(10)&amp;H154)))</f>
        <v/>
      </c>
      <c r="E154" s="26" t="str">
        <f>IF(B154="","Z-SORT ORDER",B154)</f>
        <v>Z-SORT ORDER</v>
      </c>
      <c r="F154" s="33"/>
      <c r="G154" s="33"/>
      <c r="H154" s="33"/>
      <c r="I154" s="33"/>
      <c r="J154" s="33"/>
    </row>
    <row r="155" spans="1:10" ht="14.4" customHeight="1" x14ac:dyDescent="0.3">
      <c r="A155" s="29" t="str">
        <f>IF(F155=0,"",F155)</f>
        <v/>
      </c>
      <c r="B155" s="29" t="str">
        <f>_xlfn.IFNA(VLOOKUP(I155, Components!$A$2:$C$570, 3, FALSE),"")</f>
        <v/>
      </c>
      <c r="C155" s="29" t="str">
        <f>IF(J155&gt;0,J155,"")</f>
        <v/>
      </c>
      <c r="D155" s="29" t="str">
        <f>IF(G155="","",IF(H155="",G155,IF(H155="N/A",G155,G155&amp;CHAR(10)&amp;CHAR(10)&amp;"Notes:"&amp;CHAR(10)&amp;H155)))</f>
        <v/>
      </c>
      <c r="E155" s="26" t="str">
        <f>IF(B155="","Z-SORT ORDER",B155)</f>
        <v>Z-SORT ORDER</v>
      </c>
      <c r="F155" s="33"/>
      <c r="G155" s="33"/>
      <c r="H155" s="33"/>
      <c r="I155" s="33"/>
      <c r="J155" s="33"/>
    </row>
    <row r="156" spans="1:10" ht="14.4" customHeight="1" x14ac:dyDescent="0.3">
      <c r="A156" s="29" t="str">
        <f>IF(F156=0,"",F156)</f>
        <v/>
      </c>
      <c r="B156" s="29" t="str">
        <f>_xlfn.IFNA(VLOOKUP(I156, Components!$A$2:$C$570, 3, FALSE),"")</f>
        <v/>
      </c>
      <c r="C156" s="29" t="str">
        <f>IF(J156&gt;0,J156,"")</f>
        <v/>
      </c>
      <c r="D156" s="29" t="str">
        <f>IF(G156="","",IF(H156="",G156,IF(H156="N/A",G156,G156&amp;CHAR(10)&amp;CHAR(10)&amp;"Notes:"&amp;CHAR(10)&amp;H156)))</f>
        <v/>
      </c>
      <c r="E156" s="26" t="str">
        <f>IF(B156="","Z-SORT ORDER",B156)</f>
        <v>Z-SORT ORDER</v>
      </c>
      <c r="F156" s="33"/>
      <c r="G156" s="33"/>
      <c r="H156" s="33"/>
      <c r="I156" s="33"/>
      <c r="J156" s="33"/>
    </row>
    <row r="157" spans="1:10" ht="14.4" customHeight="1" x14ac:dyDescent="0.3">
      <c r="A157" s="29" t="str">
        <f>IF(F157=0,"",F157)</f>
        <v/>
      </c>
      <c r="B157" s="29" t="str">
        <f>_xlfn.IFNA(VLOOKUP(I157, Components!$A$2:$C$570, 3, FALSE),"")</f>
        <v/>
      </c>
      <c r="C157" s="29" t="str">
        <f>IF(J157&gt;0,J157,"")</f>
        <v/>
      </c>
      <c r="D157" s="29" t="str">
        <f>IF(G157="","",IF(H157="",G157,IF(H157="N/A",G157,G157&amp;CHAR(10)&amp;CHAR(10)&amp;"Notes:"&amp;CHAR(10)&amp;H157)))</f>
        <v/>
      </c>
      <c r="E157" s="26" t="str">
        <f>IF(B157="","Z-SORT ORDER",B157)</f>
        <v>Z-SORT ORDER</v>
      </c>
      <c r="F157" s="33"/>
      <c r="G157" s="33"/>
      <c r="H157" s="33"/>
      <c r="I157" s="33"/>
      <c r="J157" s="33"/>
    </row>
    <row r="158" spans="1:10" ht="14.4" customHeight="1" x14ac:dyDescent="0.3">
      <c r="A158" s="29" t="str">
        <f>IF(F158=0,"",F158)</f>
        <v/>
      </c>
      <c r="B158" s="29" t="str">
        <f>_xlfn.IFNA(VLOOKUP(I158, Components!$A$2:$C$570, 3, FALSE),"")</f>
        <v/>
      </c>
      <c r="C158" s="29" t="str">
        <f>IF(J158&gt;0,J158,"")</f>
        <v/>
      </c>
      <c r="D158" s="29" t="str">
        <f>IF(G158="","",IF(H158="",G158,IF(H158="N/A",G158,G158&amp;CHAR(10)&amp;CHAR(10)&amp;"Notes:"&amp;CHAR(10)&amp;H158)))</f>
        <v/>
      </c>
      <c r="E158" s="26" t="str">
        <f>IF(B158="","Z-SORT ORDER",B158)</f>
        <v>Z-SORT ORDER</v>
      </c>
      <c r="F158" s="33"/>
      <c r="G158" s="33"/>
      <c r="H158" s="33"/>
      <c r="I158" s="33"/>
      <c r="J158" s="33"/>
    </row>
    <row r="159" spans="1:10" ht="14.4" customHeight="1" x14ac:dyDescent="0.3">
      <c r="A159" s="29" t="str">
        <f>IF(F159=0,"",F159)</f>
        <v/>
      </c>
      <c r="B159" s="29" t="str">
        <f>_xlfn.IFNA(VLOOKUP(I159, Components!$A$2:$C$570, 3, FALSE),"")</f>
        <v/>
      </c>
      <c r="C159" s="29" t="str">
        <f>IF(J159&gt;0,J159,"")</f>
        <v/>
      </c>
      <c r="D159" s="29" t="str">
        <f>IF(G159="","",IF(H159="",G159,IF(H159="N/A",G159,G159&amp;CHAR(10)&amp;CHAR(10)&amp;"Notes:"&amp;CHAR(10)&amp;H159)))</f>
        <v/>
      </c>
      <c r="E159" s="26" t="str">
        <f>IF(B159="","Z-SORT ORDER",B159)</f>
        <v>Z-SORT ORDER</v>
      </c>
      <c r="F159" s="33"/>
      <c r="G159" s="33"/>
      <c r="H159" s="33"/>
      <c r="I159" s="33"/>
      <c r="J159" s="33"/>
    </row>
    <row r="160" spans="1:10" ht="14.4" customHeight="1" x14ac:dyDescent="0.3">
      <c r="A160" s="29" t="str">
        <f>IF(F160=0,"",F160)</f>
        <v/>
      </c>
      <c r="B160" s="29" t="str">
        <f>_xlfn.IFNA(VLOOKUP(I160, Components!$A$2:$C$570, 3, FALSE),"")</f>
        <v/>
      </c>
      <c r="C160" s="29" t="str">
        <f>IF(J160&gt;0,J160,"")</f>
        <v/>
      </c>
      <c r="D160" s="29" t="str">
        <f>IF(G160="","",IF(H160="",G160,IF(H160="N/A",G160,G160&amp;CHAR(10)&amp;CHAR(10)&amp;"Notes:"&amp;CHAR(10)&amp;H160)))</f>
        <v/>
      </c>
      <c r="E160" s="26" t="str">
        <f>IF(B160="","Z-SORT ORDER",B160)</f>
        <v>Z-SORT ORDER</v>
      </c>
      <c r="F160" s="33"/>
      <c r="G160" s="33"/>
      <c r="H160" s="33"/>
      <c r="I160" s="33"/>
      <c r="J160" s="33"/>
    </row>
    <row r="161" spans="1:10" ht="14.4" customHeight="1" x14ac:dyDescent="0.3">
      <c r="A161" s="29" t="str">
        <f>IF(F161=0,"",F161)</f>
        <v/>
      </c>
      <c r="B161" s="29" t="str">
        <f>_xlfn.IFNA(VLOOKUP(I161, Components!$A$2:$C$570, 3, FALSE),"")</f>
        <v/>
      </c>
      <c r="C161" s="29" t="str">
        <f>IF(J161&gt;0,J161,"")</f>
        <v/>
      </c>
      <c r="D161" s="29" t="str">
        <f>IF(G161="","",IF(H161="",G161,IF(H161="N/A",G161,G161&amp;CHAR(10)&amp;CHAR(10)&amp;"Notes:"&amp;CHAR(10)&amp;H161)))</f>
        <v/>
      </c>
      <c r="E161" s="26" t="str">
        <f>IF(B161="","Z-SORT ORDER",B161)</f>
        <v>Z-SORT ORDER</v>
      </c>
      <c r="F161" s="33"/>
      <c r="G161" s="33"/>
      <c r="H161" s="33"/>
      <c r="I161" s="33"/>
      <c r="J161" s="33"/>
    </row>
    <row r="162" spans="1:10" ht="14.4" customHeight="1" x14ac:dyDescent="0.3">
      <c r="A162" s="29" t="str">
        <f>IF(F162=0,"",F162)</f>
        <v/>
      </c>
      <c r="B162" s="29" t="str">
        <f>_xlfn.IFNA(VLOOKUP(I162, Components!$A$2:$C$570, 3, FALSE),"")</f>
        <v/>
      </c>
      <c r="C162" s="29" t="str">
        <f>IF(J162&gt;0,J162,"")</f>
        <v/>
      </c>
      <c r="D162" s="29" t="str">
        <f>IF(G162="","",IF(H162="",G162,IF(H162="N/A",G162,G162&amp;CHAR(10)&amp;CHAR(10)&amp;"Notes:"&amp;CHAR(10)&amp;H162)))</f>
        <v/>
      </c>
      <c r="E162" s="26" t="str">
        <f>IF(B162="","Z-SORT ORDER",B162)</f>
        <v>Z-SORT ORDER</v>
      </c>
      <c r="F162" s="33"/>
      <c r="G162" s="33"/>
      <c r="H162" s="33"/>
      <c r="I162" s="33"/>
      <c r="J162" s="33"/>
    </row>
    <row r="163" spans="1:10" ht="14.4" customHeight="1" x14ac:dyDescent="0.3">
      <c r="A163" s="29" t="str">
        <f>IF(F163=0,"",F163)</f>
        <v/>
      </c>
      <c r="B163" s="29" t="str">
        <f>_xlfn.IFNA(VLOOKUP(I163, Components!$A$2:$C$570, 3, FALSE),"")</f>
        <v/>
      </c>
      <c r="C163" s="29" t="str">
        <f>IF(J163&gt;0,J163,"")</f>
        <v/>
      </c>
      <c r="D163" s="29" t="str">
        <f>IF(G163="","",IF(H163="",G163,IF(H163="N/A",G163,G163&amp;CHAR(10)&amp;CHAR(10)&amp;"Notes:"&amp;CHAR(10)&amp;H163)))</f>
        <v/>
      </c>
      <c r="E163" s="26" t="str">
        <f>IF(B163="","Z-SORT ORDER",B163)</f>
        <v>Z-SORT ORDER</v>
      </c>
      <c r="F163" s="33"/>
      <c r="G163" s="33"/>
      <c r="H163" s="33"/>
      <c r="I163" s="33"/>
      <c r="J163" s="33"/>
    </row>
    <row r="164" spans="1:10" ht="14.4" customHeight="1" x14ac:dyDescent="0.3">
      <c r="A164" s="29" t="str">
        <f>IF(F164=0,"",F164)</f>
        <v/>
      </c>
      <c r="B164" s="29" t="str">
        <f>_xlfn.IFNA(VLOOKUP(I164, Components!$A$2:$C$570, 3, FALSE),"")</f>
        <v/>
      </c>
      <c r="C164" s="29" t="str">
        <f>IF(J164&gt;0,J164,"")</f>
        <v/>
      </c>
      <c r="D164" s="29" t="str">
        <f>IF(G164="","",IF(H164="",G164,IF(H164="N/A",G164,G164&amp;CHAR(10)&amp;CHAR(10)&amp;"Notes:"&amp;CHAR(10)&amp;H164)))</f>
        <v/>
      </c>
      <c r="E164" s="26" t="str">
        <f>IF(B164="","Z-SORT ORDER",B164)</f>
        <v>Z-SORT ORDER</v>
      </c>
      <c r="F164" s="33"/>
      <c r="G164" s="33"/>
      <c r="H164" s="33"/>
      <c r="I164" s="33"/>
      <c r="J164" s="33"/>
    </row>
    <row r="165" spans="1:10" ht="14.4" customHeight="1" x14ac:dyDescent="0.3">
      <c r="A165" s="29" t="str">
        <f>IF(F165=0,"",F165)</f>
        <v/>
      </c>
      <c r="B165" s="29" t="str">
        <f>_xlfn.IFNA(VLOOKUP(I165, Components!$A$2:$C$570, 3, FALSE),"")</f>
        <v/>
      </c>
      <c r="C165" s="29" t="str">
        <f>IF(J165&gt;0,J165,"")</f>
        <v/>
      </c>
      <c r="D165" s="29" t="str">
        <f>IF(G165="","",IF(H165="",G165,IF(H165="N/A",G165,G165&amp;CHAR(10)&amp;CHAR(10)&amp;"Notes:"&amp;CHAR(10)&amp;H165)))</f>
        <v/>
      </c>
      <c r="E165" s="26" t="str">
        <f>IF(B165="","Z-SORT ORDER",B165)</f>
        <v>Z-SORT ORDER</v>
      </c>
      <c r="F165" s="33"/>
      <c r="G165" s="33"/>
      <c r="H165" s="33"/>
      <c r="I165" s="33"/>
      <c r="J165" s="33"/>
    </row>
    <row r="166" spans="1:10" ht="14.4" customHeight="1" x14ac:dyDescent="0.3">
      <c r="A166" s="29" t="str">
        <f>IF(F166=0,"",F166)</f>
        <v/>
      </c>
      <c r="B166" s="29" t="str">
        <f>_xlfn.IFNA(VLOOKUP(I166, Components!$A$2:$C$570, 3, FALSE),"")</f>
        <v/>
      </c>
      <c r="C166" s="29" t="str">
        <f>IF(J166&gt;0,J166,"")</f>
        <v/>
      </c>
      <c r="D166" s="29" t="str">
        <f>IF(G166="","",IF(H166="",G166,IF(H166="N/A",G166,G166&amp;CHAR(10)&amp;CHAR(10)&amp;"Notes:"&amp;CHAR(10)&amp;H166)))</f>
        <v/>
      </c>
      <c r="E166" s="26" t="str">
        <f>IF(B166="","Z-SORT ORDER",B166)</f>
        <v>Z-SORT ORDER</v>
      </c>
      <c r="F166" s="33"/>
      <c r="G166" s="33"/>
      <c r="H166" s="33"/>
      <c r="I166" s="33"/>
      <c r="J166" s="33"/>
    </row>
    <row r="167" spans="1:10" ht="14.4" customHeight="1" x14ac:dyDescent="0.3">
      <c r="A167" s="29" t="str">
        <f>IF(F167=0,"",F167)</f>
        <v/>
      </c>
      <c r="B167" s="29" t="str">
        <f>_xlfn.IFNA(VLOOKUP(I167, Components!$A$2:$C$570, 3, FALSE),"")</f>
        <v/>
      </c>
      <c r="C167" s="29" t="str">
        <f>IF(J167&gt;0,J167,"")</f>
        <v/>
      </c>
      <c r="D167" s="29" t="str">
        <f>IF(G167="","",IF(H167="",G167,IF(H167="N/A",G167,G167&amp;CHAR(10)&amp;CHAR(10)&amp;"Notes:"&amp;CHAR(10)&amp;H167)))</f>
        <v/>
      </c>
      <c r="E167" s="26" t="str">
        <f>IF(B167="","Z-SORT ORDER",B167)</f>
        <v>Z-SORT ORDER</v>
      </c>
      <c r="F167" s="33"/>
      <c r="G167" s="33"/>
      <c r="H167" s="33"/>
      <c r="I167" s="33"/>
      <c r="J167" s="33"/>
    </row>
    <row r="168" spans="1:10" ht="14.4" customHeight="1" x14ac:dyDescent="0.3">
      <c r="A168" s="29" t="str">
        <f>IF(F168=0,"",F168)</f>
        <v/>
      </c>
      <c r="B168" s="29" t="str">
        <f>_xlfn.IFNA(VLOOKUP(I168, Components!$A$2:$C$570, 3, FALSE),"")</f>
        <v/>
      </c>
      <c r="C168" s="29" t="str">
        <f>IF(J168&gt;0,J168,"")</f>
        <v/>
      </c>
      <c r="D168" s="29" t="str">
        <f>IF(G168="","",IF(H168="",G168,IF(H168="N/A",G168,G168&amp;CHAR(10)&amp;CHAR(10)&amp;"Notes:"&amp;CHAR(10)&amp;H168)))</f>
        <v/>
      </c>
      <c r="E168" s="26" t="str">
        <f>IF(B168="","Z-SORT ORDER",B168)</f>
        <v>Z-SORT ORDER</v>
      </c>
      <c r="F168" s="33"/>
      <c r="G168" s="33"/>
      <c r="H168" s="33"/>
      <c r="I168" s="33"/>
      <c r="J168" s="33"/>
    </row>
    <row r="169" spans="1:10" ht="14.4" customHeight="1" x14ac:dyDescent="0.3">
      <c r="A169" s="29" t="str">
        <f>IF(F169=0,"",F169)</f>
        <v/>
      </c>
      <c r="B169" s="29" t="str">
        <f>_xlfn.IFNA(VLOOKUP(I169, Components!$A$2:$C$570, 3, FALSE),"")</f>
        <v/>
      </c>
      <c r="C169" s="29" t="str">
        <f>IF(J169&gt;0,J169,"")</f>
        <v/>
      </c>
      <c r="D169" s="29" t="str">
        <f>IF(G169="","",IF(H169="",G169,IF(H169="N/A",G169,G169&amp;CHAR(10)&amp;CHAR(10)&amp;"Notes:"&amp;CHAR(10)&amp;H169)))</f>
        <v/>
      </c>
      <c r="E169" s="26" t="str">
        <f>IF(B169="","Z-SORT ORDER",B169)</f>
        <v>Z-SORT ORDER</v>
      </c>
      <c r="F169" s="33"/>
      <c r="G169" s="33"/>
      <c r="H169" s="33"/>
      <c r="I169" s="33"/>
      <c r="J169" s="33"/>
    </row>
    <row r="170" spans="1:10" ht="14.4" customHeight="1" x14ac:dyDescent="0.3">
      <c r="A170" s="29" t="str">
        <f>IF(F170=0,"",F170)</f>
        <v/>
      </c>
      <c r="B170" s="29" t="str">
        <f>_xlfn.IFNA(VLOOKUP(I170, Components!$A$2:$C$570, 3, FALSE),"")</f>
        <v/>
      </c>
      <c r="C170" s="29" t="str">
        <f>IF(J170&gt;0,J170,"")</f>
        <v/>
      </c>
      <c r="D170" s="29" t="str">
        <f>IF(G170="","",IF(H170="",G170,IF(H170="N/A",G170,G170&amp;CHAR(10)&amp;CHAR(10)&amp;"Notes:"&amp;CHAR(10)&amp;H170)))</f>
        <v/>
      </c>
      <c r="E170" s="26" t="str">
        <f>IF(B170="","Z-SORT ORDER",B170)</f>
        <v>Z-SORT ORDER</v>
      </c>
      <c r="F170" s="33"/>
      <c r="G170" s="33"/>
      <c r="H170" s="33"/>
      <c r="I170" s="33"/>
      <c r="J170" s="33"/>
    </row>
    <row r="171" spans="1:10" ht="14.4" customHeight="1" x14ac:dyDescent="0.3">
      <c r="A171" s="29" t="str">
        <f>IF(F171=0,"",F171)</f>
        <v/>
      </c>
      <c r="B171" s="29" t="str">
        <f>_xlfn.IFNA(VLOOKUP(I171, Components!$A$2:$C$570, 3, FALSE),"")</f>
        <v/>
      </c>
      <c r="C171" s="29" t="str">
        <f>IF(J171&gt;0,J171,"")</f>
        <v/>
      </c>
      <c r="D171" s="29" t="str">
        <f>IF(G171="","",IF(H171="",G171,IF(H171="N/A",G171,G171&amp;CHAR(10)&amp;CHAR(10)&amp;"Notes:"&amp;CHAR(10)&amp;H171)))</f>
        <v/>
      </c>
      <c r="E171" s="26" t="str">
        <f>IF(B171="","Z-SORT ORDER",B171)</f>
        <v>Z-SORT ORDER</v>
      </c>
      <c r="F171" s="33"/>
      <c r="G171" s="33"/>
      <c r="H171" s="33"/>
      <c r="I171" s="33"/>
      <c r="J171" s="33"/>
    </row>
    <row r="172" spans="1:10" ht="14.4" customHeight="1" x14ac:dyDescent="0.3">
      <c r="A172" s="29" t="str">
        <f>IF(F172=0,"",F172)</f>
        <v/>
      </c>
      <c r="B172" s="29" t="str">
        <f>_xlfn.IFNA(VLOOKUP(I172, Components!$A$2:$C$570, 3, FALSE),"")</f>
        <v/>
      </c>
      <c r="C172" s="29" t="str">
        <f>IF(J172&gt;0,J172,"")</f>
        <v/>
      </c>
      <c r="D172" s="29" t="str">
        <f>IF(G172="","",IF(H172="",G172,IF(H172="N/A",G172,G172&amp;CHAR(10)&amp;CHAR(10)&amp;"Notes:"&amp;CHAR(10)&amp;H172)))</f>
        <v/>
      </c>
      <c r="E172" s="26" t="str">
        <f>IF(B172="","Z-SORT ORDER",B172)</f>
        <v>Z-SORT ORDER</v>
      </c>
      <c r="F172" s="33"/>
      <c r="G172" s="33"/>
      <c r="H172" s="33"/>
      <c r="I172" s="33"/>
      <c r="J172" s="33"/>
    </row>
    <row r="173" spans="1:10" ht="14.4" customHeight="1" x14ac:dyDescent="0.3">
      <c r="A173" s="29" t="str">
        <f>IF(F173=0,"",F173)</f>
        <v/>
      </c>
      <c r="B173" s="29" t="str">
        <f>_xlfn.IFNA(VLOOKUP(I173, Components!$A$2:$C$570, 3, FALSE),"")</f>
        <v/>
      </c>
      <c r="C173" s="29" t="str">
        <f>IF(J173&gt;0,J173,"")</f>
        <v/>
      </c>
      <c r="D173" s="29" t="str">
        <f>IF(G173="","",IF(H173="",G173,IF(H173="N/A",G173,G173&amp;CHAR(10)&amp;CHAR(10)&amp;"Notes:"&amp;CHAR(10)&amp;H173)))</f>
        <v/>
      </c>
      <c r="E173" s="26" t="str">
        <f>IF(B173="","Z-SORT ORDER",B173)</f>
        <v>Z-SORT ORDER</v>
      </c>
      <c r="F173" s="33"/>
      <c r="G173" s="33"/>
      <c r="H173" s="33"/>
      <c r="I173" s="33"/>
      <c r="J173" s="33"/>
    </row>
    <row r="174" spans="1:10" ht="14.4" customHeight="1" x14ac:dyDescent="0.3">
      <c r="A174" s="29" t="str">
        <f>IF(F174=0,"",F174)</f>
        <v/>
      </c>
      <c r="B174" s="29" t="str">
        <f>_xlfn.IFNA(VLOOKUP(I174, Components!$A$2:$C$570, 3, FALSE),"")</f>
        <v/>
      </c>
      <c r="C174" s="29" t="str">
        <f>IF(J174&gt;0,J174,"")</f>
        <v/>
      </c>
      <c r="D174" s="29" t="str">
        <f>IF(G174="","",IF(H174="",G174,IF(H174="N/A",G174,G174&amp;CHAR(10)&amp;CHAR(10)&amp;"Notes:"&amp;CHAR(10)&amp;H174)))</f>
        <v/>
      </c>
      <c r="E174" s="26" t="str">
        <f>IF(B174="","Z-SORT ORDER",B174)</f>
        <v>Z-SORT ORDER</v>
      </c>
      <c r="F174" s="33"/>
      <c r="G174" s="33"/>
      <c r="H174" s="33"/>
      <c r="I174" s="33"/>
      <c r="J174" s="33"/>
    </row>
    <row r="175" spans="1:10" ht="14.4" customHeight="1" x14ac:dyDescent="0.3">
      <c r="A175" s="29" t="str">
        <f>IF(F175=0,"",F175)</f>
        <v/>
      </c>
      <c r="B175" s="29" t="str">
        <f>_xlfn.IFNA(VLOOKUP(I175, Components!$A$2:$C$570, 3, FALSE),"")</f>
        <v/>
      </c>
      <c r="C175" s="29" t="str">
        <f>IF(J175&gt;0,J175,"")</f>
        <v/>
      </c>
      <c r="D175" s="29" t="str">
        <f>IF(G175="","",IF(H175="",G175,IF(H175="N/A",G175,G175&amp;CHAR(10)&amp;CHAR(10)&amp;"Notes:"&amp;CHAR(10)&amp;H175)))</f>
        <v/>
      </c>
      <c r="E175" s="26" t="str">
        <f>IF(B175="","Z-SORT ORDER",B175)</f>
        <v>Z-SORT ORDER</v>
      </c>
      <c r="F175" s="33"/>
      <c r="G175" s="33"/>
      <c r="H175" s="33"/>
      <c r="I175" s="33"/>
      <c r="J175" s="33"/>
    </row>
    <row r="176" spans="1:10" ht="14.4" customHeight="1" x14ac:dyDescent="0.3">
      <c r="A176" s="29" t="str">
        <f>IF(F176=0,"",F176)</f>
        <v/>
      </c>
      <c r="B176" s="29" t="str">
        <f>_xlfn.IFNA(VLOOKUP(I176, Components!$A$2:$C$570, 3, FALSE),"")</f>
        <v/>
      </c>
      <c r="C176" s="29" t="str">
        <f>IF(J176&gt;0,J176,"")</f>
        <v/>
      </c>
      <c r="D176" s="29" t="str">
        <f>IF(G176="","",IF(H176="",G176,IF(H176="N/A",G176,G176&amp;CHAR(10)&amp;CHAR(10)&amp;"Notes:"&amp;CHAR(10)&amp;H176)))</f>
        <v/>
      </c>
      <c r="E176" s="26" t="str">
        <f>IF(B176="","Z-SORT ORDER",B176)</f>
        <v>Z-SORT ORDER</v>
      </c>
      <c r="F176" s="33"/>
      <c r="G176" s="33"/>
      <c r="H176" s="33"/>
      <c r="I176" s="33"/>
      <c r="J176" s="33"/>
    </row>
    <row r="177" spans="1:10" ht="14.4" customHeight="1" x14ac:dyDescent="0.3">
      <c r="A177" s="29" t="str">
        <f>IF(F177=0,"",F177)</f>
        <v/>
      </c>
      <c r="B177" s="29" t="str">
        <f>_xlfn.IFNA(VLOOKUP(I177, Components!$A$2:$C$570, 3, FALSE),"")</f>
        <v/>
      </c>
      <c r="C177" s="29" t="str">
        <f>IF(J177&gt;0,J177,"")</f>
        <v/>
      </c>
      <c r="D177" s="29" t="str">
        <f>IF(G177="","",IF(H177="",G177,IF(H177="N/A",G177,G177&amp;CHAR(10)&amp;CHAR(10)&amp;"Notes:"&amp;CHAR(10)&amp;H177)))</f>
        <v/>
      </c>
      <c r="E177" s="26" t="str">
        <f>IF(B177="","Z-SORT ORDER",B177)</f>
        <v>Z-SORT ORDER</v>
      </c>
      <c r="F177" s="33"/>
      <c r="G177" s="33"/>
      <c r="H177" s="33"/>
      <c r="I177" s="33"/>
      <c r="J177" s="33"/>
    </row>
    <row r="178" spans="1:10" ht="14.4" customHeight="1" x14ac:dyDescent="0.3">
      <c r="A178" s="29" t="str">
        <f>IF(F178=0,"",F178)</f>
        <v/>
      </c>
      <c r="B178" s="29" t="str">
        <f>_xlfn.IFNA(VLOOKUP(I178, Components!$A$2:$C$570, 3, FALSE),"")</f>
        <v/>
      </c>
      <c r="C178" s="29" t="str">
        <f>IF(J178&gt;0,J178,"")</f>
        <v/>
      </c>
      <c r="D178" s="29" t="str">
        <f>IF(G178="","",IF(H178="",G178,IF(H178="N/A",G178,G178&amp;CHAR(10)&amp;CHAR(10)&amp;"Notes:"&amp;CHAR(10)&amp;H178)))</f>
        <v/>
      </c>
      <c r="E178" s="26" t="str">
        <f>IF(B178="","Z-SORT ORDER",B178)</f>
        <v>Z-SORT ORDER</v>
      </c>
      <c r="F178" s="33"/>
      <c r="G178" s="33"/>
      <c r="H178" s="33"/>
      <c r="I178" s="33"/>
      <c r="J178" s="33"/>
    </row>
    <row r="179" spans="1:10" ht="14.4" customHeight="1" x14ac:dyDescent="0.3">
      <c r="A179" s="29" t="str">
        <f>IF(F179=0,"",F179)</f>
        <v/>
      </c>
      <c r="B179" s="29" t="str">
        <f>_xlfn.IFNA(VLOOKUP(I179, Components!$A$2:$C$570, 3, FALSE),"")</f>
        <v/>
      </c>
      <c r="C179" s="29" t="str">
        <f>IF(J179&gt;0,J179,"")</f>
        <v/>
      </c>
      <c r="D179" s="29" t="str">
        <f>IF(G179="","",IF(H179="",G179,IF(H179="N/A",G179,G179&amp;CHAR(10)&amp;CHAR(10)&amp;"Notes:"&amp;CHAR(10)&amp;H179)))</f>
        <v/>
      </c>
      <c r="E179" s="26" t="str">
        <f>IF(B179="","Z-SORT ORDER",B179)</f>
        <v>Z-SORT ORDER</v>
      </c>
      <c r="F179" s="33"/>
      <c r="G179" s="33"/>
      <c r="H179" s="33"/>
      <c r="I179" s="33"/>
      <c r="J179" s="33"/>
    </row>
    <row r="180" spans="1:10" ht="14.4" customHeight="1" x14ac:dyDescent="0.3">
      <c r="A180" s="29" t="str">
        <f>IF(F180=0,"",F180)</f>
        <v/>
      </c>
      <c r="B180" s="29" t="str">
        <f>_xlfn.IFNA(VLOOKUP(I180, Components!$A$2:$C$570, 3, FALSE),"")</f>
        <v/>
      </c>
      <c r="C180" s="29" t="str">
        <f>IF(J180&gt;0,J180,"")</f>
        <v/>
      </c>
      <c r="D180" s="29" t="str">
        <f>IF(G180="","",IF(H180="",G180,IF(H180="N/A",G180,G180&amp;CHAR(10)&amp;CHAR(10)&amp;"Notes:"&amp;CHAR(10)&amp;H180)))</f>
        <v/>
      </c>
      <c r="E180" s="26" t="str">
        <f>IF(B180="","Z-SORT ORDER",B180)</f>
        <v>Z-SORT ORDER</v>
      </c>
      <c r="F180" s="33"/>
      <c r="G180" s="33"/>
      <c r="H180" s="33"/>
      <c r="I180" s="33"/>
      <c r="J180" s="33"/>
    </row>
    <row r="181" spans="1:10" ht="14.4" customHeight="1" x14ac:dyDescent="0.3">
      <c r="A181" s="29" t="str">
        <f>IF(F181=0,"",F181)</f>
        <v/>
      </c>
      <c r="B181" s="29" t="str">
        <f>_xlfn.IFNA(VLOOKUP(I181, Components!$A$2:$C$570, 3, FALSE),"")</f>
        <v/>
      </c>
      <c r="C181" s="29" t="str">
        <f>IF(J181&gt;0,J181,"")</f>
        <v/>
      </c>
      <c r="D181" s="29" t="str">
        <f>IF(G181="","",IF(H181="",G181,IF(H181="N/A",G181,G181&amp;CHAR(10)&amp;CHAR(10)&amp;"Notes:"&amp;CHAR(10)&amp;H181)))</f>
        <v/>
      </c>
      <c r="E181" s="26" t="str">
        <f>IF(B181="","Z-SORT ORDER",B181)</f>
        <v>Z-SORT ORDER</v>
      </c>
      <c r="F181" s="33"/>
      <c r="G181" s="33"/>
      <c r="H181" s="33"/>
      <c r="I181" s="33"/>
      <c r="J181" s="33"/>
    </row>
    <row r="182" spans="1:10" ht="14.4" customHeight="1" x14ac:dyDescent="0.3">
      <c r="A182" s="29" t="str">
        <f>IF(F182=0,"",F182)</f>
        <v/>
      </c>
      <c r="B182" s="29" t="str">
        <f>_xlfn.IFNA(VLOOKUP(I182, Components!$A$2:$C$570, 3, FALSE),"")</f>
        <v/>
      </c>
      <c r="C182" s="29" t="str">
        <f>IF(J182&gt;0,J182,"")</f>
        <v/>
      </c>
      <c r="D182" s="29" t="str">
        <f>IF(G182="","",IF(H182="",G182,IF(H182="N/A",G182,G182&amp;CHAR(10)&amp;CHAR(10)&amp;"Notes:"&amp;CHAR(10)&amp;H182)))</f>
        <v/>
      </c>
      <c r="E182" s="26" t="str">
        <f>IF(B182="","Z-SORT ORDER",B182)</f>
        <v>Z-SORT ORDER</v>
      </c>
      <c r="F182" s="33"/>
      <c r="G182" s="33"/>
      <c r="H182" s="33"/>
      <c r="I182" s="33"/>
      <c r="J182" s="33"/>
    </row>
    <row r="183" spans="1:10" ht="14.4" customHeight="1" x14ac:dyDescent="0.3">
      <c r="A183" s="29" t="str">
        <f>IF(F183=0,"",F183)</f>
        <v/>
      </c>
      <c r="B183" s="29" t="str">
        <f>_xlfn.IFNA(VLOOKUP(I183, Components!$A$2:$C$570, 3, FALSE),"")</f>
        <v/>
      </c>
      <c r="C183" s="29" t="str">
        <f>IF(J183&gt;0,J183,"")</f>
        <v/>
      </c>
      <c r="D183" s="29" t="str">
        <f>IF(G183="","",IF(H183="",G183,IF(H183="N/A",G183,G183&amp;CHAR(10)&amp;CHAR(10)&amp;"Notes:"&amp;CHAR(10)&amp;H183)))</f>
        <v/>
      </c>
      <c r="E183" s="26" t="str">
        <f>IF(B183="","Z-SORT ORDER",B183)</f>
        <v>Z-SORT ORDER</v>
      </c>
      <c r="F183" s="33"/>
      <c r="G183" s="33"/>
      <c r="H183" s="33"/>
      <c r="I183" s="33"/>
      <c r="J183" s="33"/>
    </row>
    <row r="184" spans="1:10" ht="14.4" customHeight="1" x14ac:dyDescent="0.3">
      <c r="A184" s="29" t="str">
        <f>IF(F184=0,"",F184)</f>
        <v/>
      </c>
      <c r="B184" s="29" t="str">
        <f>_xlfn.IFNA(VLOOKUP(I184, Components!$A$2:$C$570, 3, FALSE),"")</f>
        <v/>
      </c>
      <c r="C184" s="29" t="str">
        <f>IF(J184&gt;0,J184,"")</f>
        <v/>
      </c>
      <c r="D184" s="29" t="str">
        <f>IF(G184="","",IF(H184="",G184,IF(H184="N/A",G184,G184&amp;CHAR(10)&amp;CHAR(10)&amp;"Notes:"&amp;CHAR(10)&amp;H184)))</f>
        <v/>
      </c>
      <c r="E184" s="26" t="str">
        <f>IF(B184="","Z-SORT ORDER",B184)</f>
        <v>Z-SORT ORDER</v>
      </c>
      <c r="F184" s="33"/>
      <c r="G184" s="33"/>
      <c r="H184" s="33"/>
      <c r="I184" s="33"/>
      <c r="J184" s="33"/>
    </row>
    <row r="185" spans="1:10" ht="14.4" customHeight="1" x14ac:dyDescent="0.3">
      <c r="A185" s="29" t="str">
        <f>IF(F185=0,"",F185)</f>
        <v/>
      </c>
      <c r="B185" s="29" t="str">
        <f>_xlfn.IFNA(VLOOKUP(I185, Components!$A$2:$C$570, 3, FALSE),"")</f>
        <v/>
      </c>
      <c r="C185" s="29" t="str">
        <f>IF(J185&gt;0,J185,"")</f>
        <v/>
      </c>
      <c r="D185" s="29" t="str">
        <f>IF(G185="","",IF(H185="",G185,IF(H185="N/A",G185,G185&amp;CHAR(10)&amp;CHAR(10)&amp;"Notes:"&amp;CHAR(10)&amp;H185)))</f>
        <v/>
      </c>
      <c r="E185" s="26" t="str">
        <f>IF(B185="","Z-SORT ORDER",B185)</f>
        <v>Z-SORT ORDER</v>
      </c>
      <c r="F185" s="33"/>
      <c r="G185" s="33"/>
      <c r="H185" s="33"/>
      <c r="I185" s="33"/>
      <c r="J185" s="33"/>
    </row>
    <row r="186" spans="1:10" ht="14.4" customHeight="1" x14ac:dyDescent="0.3">
      <c r="A186" s="29" t="str">
        <f>IF(F186=0,"",F186)</f>
        <v/>
      </c>
      <c r="B186" s="29" t="str">
        <f>_xlfn.IFNA(VLOOKUP(I186, Components!$A$2:$C$570, 3, FALSE),"")</f>
        <v/>
      </c>
      <c r="C186" s="29" t="str">
        <f>IF(J186&gt;0,J186,"")</f>
        <v/>
      </c>
      <c r="D186" s="29" t="str">
        <f>IF(G186="","",IF(H186="",G186,IF(H186="N/A",G186,G186&amp;CHAR(10)&amp;CHAR(10)&amp;"Notes:"&amp;CHAR(10)&amp;H186)))</f>
        <v/>
      </c>
      <c r="E186" s="26" t="str">
        <f>IF(B186="","Z-SORT ORDER",B186)</f>
        <v>Z-SORT ORDER</v>
      </c>
      <c r="F186" s="33"/>
      <c r="G186" s="33"/>
      <c r="H186" s="33"/>
      <c r="I186" s="33"/>
      <c r="J186" s="33"/>
    </row>
    <row r="187" spans="1:10" ht="14.4" customHeight="1" x14ac:dyDescent="0.3">
      <c r="A187" s="29" t="str">
        <f>IF(F187=0,"",F187)</f>
        <v/>
      </c>
      <c r="B187" s="29" t="str">
        <f>_xlfn.IFNA(VLOOKUP(I187, Components!$A$2:$C$570, 3, FALSE),"")</f>
        <v/>
      </c>
      <c r="C187" s="29" t="str">
        <f>IF(J187&gt;0,J187,"")</f>
        <v/>
      </c>
      <c r="D187" s="29" t="str">
        <f>IF(G187="","",IF(H187="",G187,IF(H187="N/A",G187,G187&amp;CHAR(10)&amp;CHAR(10)&amp;"Notes:"&amp;CHAR(10)&amp;H187)))</f>
        <v/>
      </c>
      <c r="E187" s="26" t="str">
        <f>IF(B187="","Z-SORT ORDER",B187)</f>
        <v>Z-SORT ORDER</v>
      </c>
      <c r="F187" s="33"/>
      <c r="G187" s="33"/>
      <c r="H187" s="33"/>
      <c r="I187" s="33"/>
      <c r="J187" s="33"/>
    </row>
    <row r="188" spans="1:10" ht="14.4" customHeight="1" x14ac:dyDescent="0.3">
      <c r="A188" s="29" t="str">
        <f>IF(F188=0,"",F188)</f>
        <v/>
      </c>
      <c r="B188" s="29" t="str">
        <f>_xlfn.IFNA(VLOOKUP(I188, Components!$A$2:$C$570, 3, FALSE),"")</f>
        <v/>
      </c>
      <c r="C188" s="29" t="str">
        <f>IF(J188&gt;0,J188,"")</f>
        <v/>
      </c>
      <c r="D188" s="29" t="str">
        <f>IF(G188="","",IF(H188="",G188,IF(H188="N/A",G188,G188&amp;CHAR(10)&amp;CHAR(10)&amp;"Notes:"&amp;CHAR(10)&amp;H188)))</f>
        <v/>
      </c>
      <c r="E188" s="26" t="str">
        <f>IF(B188="","Z-SORT ORDER",B188)</f>
        <v>Z-SORT ORDER</v>
      </c>
      <c r="F188" s="33"/>
      <c r="G188" s="33"/>
      <c r="H188" s="33"/>
      <c r="I188" s="33"/>
      <c r="J188" s="33"/>
    </row>
    <row r="189" spans="1:10" ht="14.4" customHeight="1" x14ac:dyDescent="0.3">
      <c r="A189" s="29" t="str">
        <f>IF(F189=0,"",F189)</f>
        <v/>
      </c>
      <c r="B189" s="29" t="str">
        <f>_xlfn.IFNA(VLOOKUP(I189, Components!$A$2:$C$570, 3, FALSE),"")</f>
        <v/>
      </c>
      <c r="C189" s="29" t="str">
        <f>IF(J189&gt;0,J189,"")</f>
        <v/>
      </c>
      <c r="D189" s="29" t="str">
        <f>IF(G189="","",IF(H189="",G189,IF(H189="N/A",G189,G189&amp;CHAR(10)&amp;CHAR(10)&amp;"Notes:"&amp;CHAR(10)&amp;H189)))</f>
        <v/>
      </c>
      <c r="E189" s="26" t="str">
        <f>IF(B189="","Z-SORT ORDER",B189)</f>
        <v>Z-SORT ORDER</v>
      </c>
      <c r="F189" s="33"/>
      <c r="G189" s="33"/>
      <c r="H189" s="33"/>
      <c r="I189" s="33"/>
      <c r="J189" s="33"/>
    </row>
    <row r="190" spans="1:10" ht="14.4" customHeight="1" x14ac:dyDescent="0.3">
      <c r="A190" s="29" t="str">
        <f>IF(F190=0,"",F190)</f>
        <v/>
      </c>
      <c r="B190" s="29" t="str">
        <f>_xlfn.IFNA(VLOOKUP(I190, Components!$A$2:$C$570, 3, FALSE),"")</f>
        <v/>
      </c>
      <c r="C190" s="29" t="str">
        <f>IF(J190&gt;0,J190,"")</f>
        <v/>
      </c>
      <c r="D190" s="29" t="str">
        <f>IF(G190="","",IF(H190="",G190,IF(H190="N/A",G190,G190&amp;CHAR(10)&amp;CHAR(10)&amp;"Notes:"&amp;CHAR(10)&amp;H190)))</f>
        <v/>
      </c>
      <c r="E190" s="26" t="str">
        <f>IF(B190="","Z-SORT ORDER",B190)</f>
        <v>Z-SORT ORDER</v>
      </c>
      <c r="F190" s="33"/>
      <c r="G190" s="33"/>
      <c r="H190" s="33"/>
      <c r="I190" s="33"/>
      <c r="J190" s="33"/>
    </row>
    <row r="191" spans="1:10" ht="14.4" customHeight="1" x14ac:dyDescent="0.3">
      <c r="A191" s="29" t="str">
        <f>IF(F191=0,"",F191)</f>
        <v/>
      </c>
      <c r="B191" s="29" t="str">
        <f>_xlfn.IFNA(VLOOKUP(I191, Components!$A$2:$C$570, 3, FALSE),"")</f>
        <v/>
      </c>
      <c r="C191" s="29" t="str">
        <f>IF(J191&gt;0,J191,"")</f>
        <v/>
      </c>
      <c r="D191" s="29" t="str">
        <f>IF(G191="","",IF(H191="",G191,IF(H191="N/A",G191,G191&amp;CHAR(10)&amp;CHAR(10)&amp;"Notes:"&amp;CHAR(10)&amp;H191)))</f>
        <v/>
      </c>
      <c r="E191" s="26" t="str">
        <f>IF(B191="","Z-SORT ORDER",B191)</f>
        <v>Z-SORT ORDER</v>
      </c>
      <c r="F191" s="33"/>
      <c r="G191" s="33"/>
      <c r="H191" s="33"/>
      <c r="I191" s="33"/>
      <c r="J191" s="33"/>
    </row>
    <row r="192" spans="1:10" ht="14.4" customHeight="1" x14ac:dyDescent="0.3">
      <c r="A192" s="29" t="str">
        <f>IF(F192=0,"",F192)</f>
        <v/>
      </c>
      <c r="B192" s="29" t="str">
        <f>_xlfn.IFNA(VLOOKUP(I192, Components!$A$2:$C$570, 3, FALSE),"")</f>
        <v/>
      </c>
      <c r="C192" s="29" t="str">
        <f>IF(J192&gt;0,J192,"")</f>
        <v/>
      </c>
      <c r="D192" s="29" t="str">
        <f>IF(G192="","",IF(H192="",G192,IF(H192="N/A",G192,G192&amp;CHAR(10)&amp;CHAR(10)&amp;"Notes:"&amp;CHAR(10)&amp;H192)))</f>
        <v/>
      </c>
      <c r="E192" s="26" t="str">
        <f>IF(B192="","Z-SORT ORDER",B192)</f>
        <v>Z-SORT ORDER</v>
      </c>
      <c r="F192" s="33"/>
      <c r="G192" s="33"/>
      <c r="H192" s="33"/>
      <c r="I192" s="33"/>
      <c r="J192" s="33"/>
    </row>
    <row r="193" spans="1:10" ht="14.4" customHeight="1" x14ac:dyDescent="0.3">
      <c r="A193" s="29" t="str">
        <f>IF(F193=0,"",F193)</f>
        <v/>
      </c>
      <c r="B193" s="29" t="str">
        <f>_xlfn.IFNA(VLOOKUP(I193, Components!$A$2:$C$570, 3, FALSE),"")</f>
        <v/>
      </c>
      <c r="C193" s="29" t="str">
        <f>IF(J193&gt;0,J193,"")</f>
        <v/>
      </c>
      <c r="D193" s="29" t="str">
        <f>IF(G193="","",IF(H193="",G193,IF(H193="N/A",G193,G193&amp;CHAR(10)&amp;CHAR(10)&amp;"Notes:"&amp;CHAR(10)&amp;H193)))</f>
        <v/>
      </c>
      <c r="E193" s="26" t="str">
        <f>IF(B193="","Z-SORT ORDER",B193)</f>
        <v>Z-SORT ORDER</v>
      </c>
      <c r="F193" s="33"/>
      <c r="G193" s="33"/>
      <c r="H193" s="33"/>
      <c r="I193" s="33"/>
      <c r="J193" s="33"/>
    </row>
    <row r="194" spans="1:10" ht="14.4" customHeight="1" x14ac:dyDescent="0.3">
      <c r="A194" s="29" t="str">
        <f>IF(F194=0,"",F194)</f>
        <v/>
      </c>
      <c r="B194" s="29" t="str">
        <f>_xlfn.IFNA(VLOOKUP(I194, Components!$A$2:$C$570, 3, FALSE),"")</f>
        <v/>
      </c>
      <c r="C194" s="29" t="str">
        <f>IF(J194&gt;0,J194,"")</f>
        <v/>
      </c>
      <c r="D194" s="29" t="str">
        <f>IF(G194="","",IF(H194="",G194,IF(H194="N/A",G194,G194&amp;CHAR(10)&amp;CHAR(10)&amp;"Notes:"&amp;CHAR(10)&amp;H194)))</f>
        <v/>
      </c>
      <c r="E194" s="26" t="str">
        <f>IF(B194="","Z-SORT ORDER",B194)</f>
        <v>Z-SORT ORDER</v>
      </c>
      <c r="F194" s="33"/>
      <c r="G194" s="33"/>
      <c r="H194" s="33"/>
      <c r="I194" s="33"/>
      <c r="J194" s="33"/>
    </row>
    <row r="195" spans="1:10" ht="14.4" customHeight="1" x14ac:dyDescent="0.3">
      <c r="A195" s="29" t="str">
        <f>IF(F195=0,"",F195)</f>
        <v/>
      </c>
      <c r="B195" s="29" t="str">
        <f>_xlfn.IFNA(VLOOKUP(I195, Components!$A$2:$C$570, 3, FALSE),"")</f>
        <v/>
      </c>
      <c r="C195" s="29" t="str">
        <f>IF(J195&gt;0,J195,"")</f>
        <v/>
      </c>
      <c r="D195" s="29" t="str">
        <f>IF(G195="","",IF(H195="",G195,IF(H195="N/A",G195,G195&amp;CHAR(10)&amp;CHAR(10)&amp;"Notes:"&amp;CHAR(10)&amp;H195)))</f>
        <v/>
      </c>
      <c r="E195" s="26" t="str">
        <f>IF(B195="","Z-SORT ORDER",B195)</f>
        <v>Z-SORT ORDER</v>
      </c>
      <c r="F195" s="33"/>
      <c r="G195" s="33"/>
      <c r="H195" s="33"/>
      <c r="I195" s="33"/>
      <c r="J195" s="33"/>
    </row>
    <row r="196" spans="1:10" ht="14.4" customHeight="1" x14ac:dyDescent="0.3">
      <c r="A196" s="29" t="str">
        <f>IF(F196=0,"",F196)</f>
        <v/>
      </c>
      <c r="B196" s="29" t="str">
        <f>_xlfn.IFNA(VLOOKUP(I196, Components!$A$2:$C$570, 3, FALSE),"")</f>
        <v/>
      </c>
      <c r="C196" s="29" t="str">
        <f>IF(J196&gt;0,J196,"")</f>
        <v/>
      </c>
      <c r="D196" s="29" t="str">
        <f>IF(G196="","",IF(H196="",G196,IF(H196="N/A",G196,G196&amp;CHAR(10)&amp;CHAR(10)&amp;"Notes:"&amp;CHAR(10)&amp;H196)))</f>
        <v/>
      </c>
      <c r="E196" s="26" t="str">
        <f>IF(B196="","Z-SORT ORDER",B196)</f>
        <v>Z-SORT ORDER</v>
      </c>
      <c r="F196" s="33"/>
      <c r="G196" s="33"/>
      <c r="H196" s="33"/>
      <c r="I196" s="33"/>
      <c r="J196" s="33"/>
    </row>
    <row r="197" spans="1:10" ht="14.4" customHeight="1" x14ac:dyDescent="0.3">
      <c r="A197" s="29" t="str">
        <f>IF(F197=0,"",F197)</f>
        <v/>
      </c>
      <c r="B197" s="29" t="str">
        <f>_xlfn.IFNA(VLOOKUP(I197, Components!$A$2:$C$570, 3, FALSE),"")</f>
        <v/>
      </c>
      <c r="C197" s="29" t="str">
        <f>IF(J197&gt;0,J197,"")</f>
        <v/>
      </c>
      <c r="D197" s="29" t="str">
        <f>IF(G197="","",IF(H197="",G197,IF(H197="N/A",G197,G197&amp;CHAR(10)&amp;CHAR(10)&amp;"Notes:"&amp;CHAR(10)&amp;H197)))</f>
        <v/>
      </c>
      <c r="E197" s="26" t="str">
        <f>IF(B197="","Z-SORT ORDER",B197)</f>
        <v>Z-SORT ORDER</v>
      </c>
      <c r="F197" s="33"/>
      <c r="G197" s="33"/>
      <c r="H197" s="33"/>
      <c r="I197" s="33"/>
      <c r="J197" s="33"/>
    </row>
    <row r="198" spans="1:10" ht="14.4" customHeight="1" x14ac:dyDescent="0.3">
      <c r="A198" s="29" t="str">
        <f>IF(F198=0,"",F198)</f>
        <v/>
      </c>
      <c r="B198" s="29" t="str">
        <f>_xlfn.IFNA(VLOOKUP(I198, Components!$A$2:$C$570, 3, FALSE),"")</f>
        <v/>
      </c>
      <c r="C198" s="29" t="str">
        <f>IF(J198&gt;0,J198,"")</f>
        <v/>
      </c>
      <c r="D198" s="29" t="str">
        <f>IF(G198="","",IF(H198="",G198,IF(H198="N/A",G198,G198&amp;CHAR(10)&amp;CHAR(10)&amp;"Notes:"&amp;CHAR(10)&amp;H198)))</f>
        <v/>
      </c>
      <c r="E198" s="26" t="str">
        <f>IF(B198="","Z-SORT ORDER",B198)</f>
        <v>Z-SORT ORDER</v>
      </c>
      <c r="F198" s="33"/>
      <c r="G198" s="33"/>
      <c r="H198" s="33"/>
      <c r="I198" s="33"/>
      <c r="J198" s="33"/>
    </row>
    <row r="199" spans="1:10" ht="14.4" customHeight="1" x14ac:dyDescent="0.3">
      <c r="A199" s="29" t="str">
        <f>IF(F199=0,"",F199)</f>
        <v/>
      </c>
      <c r="B199" s="29" t="str">
        <f>_xlfn.IFNA(VLOOKUP(I199, Components!$A$2:$C$570, 3, FALSE),"")</f>
        <v/>
      </c>
      <c r="C199" s="29" t="str">
        <f>IF(J199&gt;0,J199,"")</f>
        <v/>
      </c>
      <c r="D199" s="29" t="str">
        <f>IF(G199="","",IF(H199="",G199,IF(H199="N/A",G199,G199&amp;CHAR(10)&amp;CHAR(10)&amp;"Notes:"&amp;CHAR(10)&amp;H199)))</f>
        <v/>
      </c>
      <c r="E199" s="26" t="str">
        <f>IF(B199="","Z-SORT ORDER",B199)</f>
        <v>Z-SORT ORDER</v>
      </c>
      <c r="F199" s="33"/>
      <c r="G199" s="33"/>
      <c r="H199" s="33"/>
      <c r="I199" s="33"/>
      <c r="J199" s="33"/>
    </row>
    <row r="200" spans="1:10" ht="14.4" customHeight="1" x14ac:dyDescent="0.3">
      <c r="A200" s="29" t="str">
        <f>IF(F200=0,"",F200)</f>
        <v/>
      </c>
      <c r="B200" s="29" t="str">
        <f>_xlfn.IFNA(VLOOKUP(I200, Components!$A$2:$C$570, 3, FALSE),"")</f>
        <v/>
      </c>
      <c r="C200" s="29" t="str">
        <f>IF(J200&gt;0,J200,"")</f>
        <v/>
      </c>
      <c r="D200" s="29" t="str">
        <f>IF(G200="","",IF(H200="",G200,IF(H200="N/A",G200,G200&amp;CHAR(10)&amp;CHAR(10)&amp;"Notes:"&amp;CHAR(10)&amp;H200)))</f>
        <v/>
      </c>
      <c r="E200" s="26" t="str">
        <f>IF(B200="","Z-SORT ORDER",B200)</f>
        <v>Z-SORT ORDER</v>
      </c>
      <c r="F200" s="33"/>
      <c r="G200" s="33"/>
      <c r="H200" s="33"/>
      <c r="I200" s="33"/>
      <c r="J200" s="33"/>
    </row>
    <row r="201" spans="1:10" ht="14.4" customHeight="1" x14ac:dyDescent="0.3">
      <c r="A201" s="29" t="str">
        <f>IF(F201=0,"",F201)</f>
        <v/>
      </c>
      <c r="B201" s="29" t="str">
        <f>_xlfn.IFNA(VLOOKUP(I201, Components!$A$2:$C$570, 3, FALSE),"")</f>
        <v/>
      </c>
      <c r="C201" s="29" t="str">
        <f>IF(J201&gt;0,J201,"")</f>
        <v/>
      </c>
      <c r="D201" s="29" t="str">
        <f>IF(G201="","",IF(H201="",G201,IF(H201="N/A",G201,G201&amp;CHAR(10)&amp;CHAR(10)&amp;"Notes:"&amp;CHAR(10)&amp;H201)))</f>
        <v/>
      </c>
      <c r="E201" s="26" t="str">
        <f>IF(B201="","Z-SORT ORDER",B201)</f>
        <v>Z-SORT ORDER</v>
      </c>
      <c r="F201" s="33"/>
      <c r="G201" s="33"/>
      <c r="H201" s="33"/>
      <c r="I201" s="33"/>
      <c r="J201" s="33"/>
    </row>
    <row r="202" spans="1:10" ht="14.4" customHeight="1" x14ac:dyDescent="0.3">
      <c r="A202" s="29" t="str">
        <f>IF(F202=0,"",F202)</f>
        <v/>
      </c>
      <c r="B202" s="29" t="str">
        <f>_xlfn.IFNA(VLOOKUP(I202, Components!$A$2:$C$570, 3, FALSE),"")</f>
        <v/>
      </c>
      <c r="C202" s="29" t="str">
        <f>IF(J202&gt;0,J202,"")</f>
        <v/>
      </c>
      <c r="D202" s="29" t="str">
        <f>IF(G202="","",IF(H202="",G202,IF(H202="N/A",G202,G202&amp;CHAR(10)&amp;CHAR(10)&amp;"Notes:"&amp;CHAR(10)&amp;H202)))</f>
        <v/>
      </c>
      <c r="E202" s="26" t="str">
        <f>IF(B202="","Z-SORT ORDER",B202)</f>
        <v>Z-SORT ORDER</v>
      </c>
      <c r="F202" s="33"/>
      <c r="G202" s="33"/>
      <c r="H202" s="33"/>
      <c r="I202" s="33"/>
      <c r="J202" s="33"/>
    </row>
    <row r="203" spans="1:10" ht="14.4" customHeight="1" x14ac:dyDescent="0.3">
      <c r="A203" s="29" t="str">
        <f>IF(F203=0,"",F203)</f>
        <v/>
      </c>
      <c r="B203" s="29" t="str">
        <f>_xlfn.IFNA(VLOOKUP(I203, Components!$A$2:$C$570, 3, FALSE),"")</f>
        <v/>
      </c>
      <c r="C203" s="29" t="str">
        <f>IF(J203&gt;0,J203,"")</f>
        <v/>
      </c>
      <c r="D203" s="29" t="str">
        <f>IF(G203="","",IF(H203="",G203,IF(H203="N/A",G203,G203&amp;CHAR(10)&amp;CHAR(10)&amp;"Notes:"&amp;CHAR(10)&amp;H203)))</f>
        <v/>
      </c>
      <c r="E203" s="26" t="str">
        <f>IF(B203="","Z-SORT ORDER",B203)</f>
        <v>Z-SORT ORDER</v>
      </c>
      <c r="F203" s="33"/>
      <c r="G203" s="33"/>
      <c r="H203" s="33"/>
      <c r="I203" s="33"/>
      <c r="J203" s="33"/>
    </row>
    <row r="204" spans="1:10" ht="14.4" customHeight="1" x14ac:dyDescent="0.3">
      <c r="A204" s="29" t="str">
        <f>IF(F204=0,"",F204)</f>
        <v/>
      </c>
      <c r="B204" s="29" t="str">
        <f>_xlfn.IFNA(VLOOKUP(I204, Components!$A$2:$C$570, 3, FALSE),"")</f>
        <v/>
      </c>
      <c r="C204" s="29" t="str">
        <f>IF(J204&gt;0,J204,"")</f>
        <v/>
      </c>
      <c r="D204" s="29" t="str">
        <f>IF(G204="","",IF(H204="",G204,IF(H204="N/A",G204,G204&amp;CHAR(10)&amp;CHAR(10)&amp;"Notes:"&amp;CHAR(10)&amp;H204)))</f>
        <v/>
      </c>
      <c r="E204" s="26" t="str">
        <f>IF(B204="","Z-SORT ORDER",B204)</f>
        <v>Z-SORT ORDER</v>
      </c>
      <c r="F204" s="33"/>
      <c r="G204" s="33"/>
      <c r="H204" s="33"/>
      <c r="I204" s="33"/>
      <c r="J204" s="33"/>
    </row>
    <row r="205" spans="1:10" ht="14.4" customHeight="1" x14ac:dyDescent="0.3">
      <c r="A205" s="29" t="str">
        <f>IF(F205=0,"",F205)</f>
        <v/>
      </c>
      <c r="B205" s="29" t="str">
        <f>_xlfn.IFNA(VLOOKUP(I205, Components!$A$2:$C$570, 3, FALSE),"")</f>
        <v/>
      </c>
      <c r="C205" s="29" t="str">
        <f>IF(J205&gt;0,J205,"")</f>
        <v/>
      </c>
      <c r="D205" s="29" t="str">
        <f>IF(G205="","",IF(H205="",G205,IF(H205="N/A",G205,G205&amp;CHAR(10)&amp;CHAR(10)&amp;"Notes:"&amp;CHAR(10)&amp;H205)))</f>
        <v/>
      </c>
      <c r="E205" s="26" t="str">
        <f>IF(B205="","Z-SORT ORDER",B205)</f>
        <v>Z-SORT ORDER</v>
      </c>
      <c r="F205" s="33"/>
      <c r="G205" s="33"/>
      <c r="H205" s="33"/>
      <c r="I205" s="33"/>
      <c r="J205" s="33"/>
    </row>
    <row r="206" spans="1:10" ht="14.4" customHeight="1" x14ac:dyDescent="0.3">
      <c r="A206" s="29" t="str">
        <f>IF(F206=0,"",F206)</f>
        <v/>
      </c>
      <c r="B206" s="29" t="str">
        <f>_xlfn.IFNA(VLOOKUP(I206, Components!$A$2:$C$570, 3, FALSE),"")</f>
        <v/>
      </c>
      <c r="C206" s="29" t="str">
        <f>IF(J206&gt;0,J206,"")</f>
        <v/>
      </c>
      <c r="D206" s="29" t="str">
        <f>IF(G206="","",IF(H206="",G206,IF(H206="N/A",G206,G206&amp;CHAR(10)&amp;CHAR(10)&amp;"Notes:"&amp;CHAR(10)&amp;H206)))</f>
        <v/>
      </c>
      <c r="E206" s="26" t="str">
        <f>IF(B206="","Z-SORT ORDER",B206)</f>
        <v>Z-SORT ORDER</v>
      </c>
      <c r="F206" s="33"/>
      <c r="G206" s="33"/>
      <c r="H206" s="33"/>
      <c r="I206" s="33"/>
      <c r="J206" s="33"/>
    </row>
    <row r="207" spans="1:10" ht="14.4" customHeight="1" x14ac:dyDescent="0.3">
      <c r="A207" s="29" t="str">
        <f>IF(F207=0,"",F207)</f>
        <v/>
      </c>
      <c r="B207" s="29" t="str">
        <f>_xlfn.IFNA(VLOOKUP(I207, Components!$A$2:$C$570, 3, FALSE),"")</f>
        <v/>
      </c>
      <c r="C207" s="29" t="str">
        <f>IF(J207&gt;0,J207,"")</f>
        <v/>
      </c>
      <c r="D207" s="29" t="str">
        <f>IF(G207="","",IF(H207="",G207,IF(H207="N/A",G207,G207&amp;CHAR(10)&amp;CHAR(10)&amp;"Notes:"&amp;CHAR(10)&amp;H207)))</f>
        <v/>
      </c>
      <c r="E207" s="26" t="str">
        <f>IF(B207="","Z-SORT ORDER",B207)</f>
        <v>Z-SORT ORDER</v>
      </c>
      <c r="F207" s="33"/>
      <c r="G207" s="33"/>
      <c r="H207" s="33"/>
      <c r="I207" s="33"/>
      <c r="J207" s="33"/>
    </row>
    <row r="208" spans="1:10" ht="14.4" customHeight="1" x14ac:dyDescent="0.3">
      <c r="A208" s="29" t="str">
        <f>IF(F208=0,"",F208)</f>
        <v/>
      </c>
      <c r="B208" s="29" t="str">
        <f>_xlfn.IFNA(VLOOKUP(I208, Components!$A$2:$C$570, 3, FALSE),"")</f>
        <v/>
      </c>
      <c r="C208" s="29" t="str">
        <f>IF(J208&gt;0,J208,"")</f>
        <v/>
      </c>
      <c r="D208" s="29" t="str">
        <f>IF(G208="","",IF(H208="",G208,IF(H208="N/A",G208,G208&amp;CHAR(10)&amp;CHAR(10)&amp;"Notes:"&amp;CHAR(10)&amp;H208)))</f>
        <v/>
      </c>
      <c r="E208" s="26" t="str">
        <f>IF(B208="","Z-SORT ORDER",B208)</f>
        <v>Z-SORT ORDER</v>
      </c>
      <c r="F208" s="33"/>
      <c r="G208" s="33"/>
      <c r="H208" s="33"/>
      <c r="I208" s="33"/>
      <c r="J208" s="33"/>
    </row>
    <row r="209" spans="1:10" ht="14.4" customHeight="1" x14ac:dyDescent="0.3">
      <c r="A209" s="29" t="str">
        <f>IF(F209=0,"",F209)</f>
        <v/>
      </c>
      <c r="B209" s="29" t="str">
        <f>_xlfn.IFNA(VLOOKUP(I209, Components!$A$2:$C$570, 3, FALSE),"")</f>
        <v/>
      </c>
      <c r="C209" s="29" t="str">
        <f>IF(J209&gt;0,J209,"")</f>
        <v/>
      </c>
      <c r="D209" s="29" t="str">
        <f>IF(G209="","",IF(H209="",G209,IF(H209="N/A",G209,G209&amp;CHAR(10)&amp;CHAR(10)&amp;"Notes:"&amp;CHAR(10)&amp;H209)))</f>
        <v/>
      </c>
      <c r="E209" s="26" t="str">
        <f>IF(B209="","Z-SORT ORDER",B209)</f>
        <v>Z-SORT ORDER</v>
      </c>
      <c r="F209" s="33"/>
      <c r="G209" s="33"/>
      <c r="H209" s="33"/>
      <c r="I209" s="33"/>
      <c r="J209" s="33"/>
    </row>
    <row r="210" spans="1:10" ht="14.4" customHeight="1" x14ac:dyDescent="0.3">
      <c r="A210" s="29" t="str">
        <f>IF(F210=0,"",F210)</f>
        <v/>
      </c>
      <c r="B210" s="29" t="str">
        <f>_xlfn.IFNA(VLOOKUP(I210, Components!$A$2:$C$570, 3, FALSE),"")</f>
        <v/>
      </c>
      <c r="C210" s="29" t="str">
        <f>IF(J210&gt;0,J210,"")</f>
        <v/>
      </c>
      <c r="D210" s="29" t="str">
        <f>IF(G210="","",IF(H210="",G210,IF(H210="N/A",G210,G210&amp;CHAR(10)&amp;CHAR(10)&amp;"Notes:"&amp;CHAR(10)&amp;H210)))</f>
        <v/>
      </c>
      <c r="E210" s="26" t="str">
        <f>IF(B210="","Z-SORT ORDER",B210)</f>
        <v>Z-SORT ORDER</v>
      </c>
      <c r="F210" s="33"/>
      <c r="G210" s="33"/>
      <c r="H210" s="33"/>
      <c r="I210" s="33"/>
      <c r="J210" s="33"/>
    </row>
    <row r="211" spans="1:10" ht="14.4" customHeight="1" x14ac:dyDescent="0.3">
      <c r="A211" s="29" t="str">
        <f>IF(F211=0,"",F211)</f>
        <v/>
      </c>
      <c r="B211" s="29" t="str">
        <f>_xlfn.IFNA(VLOOKUP(I211, Components!$A$2:$C$570, 3, FALSE),"")</f>
        <v/>
      </c>
      <c r="C211" s="29" t="str">
        <f>IF(J211&gt;0,J211,"")</f>
        <v/>
      </c>
      <c r="D211" s="29" t="str">
        <f>IF(G211="","",IF(H211="",G211,IF(H211="N/A",G211,G211&amp;CHAR(10)&amp;CHAR(10)&amp;"Notes:"&amp;CHAR(10)&amp;H211)))</f>
        <v/>
      </c>
      <c r="E211" s="26" t="str">
        <f>IF(B211="","Z-SORT ORDER",B211)</f>
        <v>Z-SORT ORDER</v>
      </c>
      <c r="F211" s="33"/>
      <c r="G211" s="33"/>
      <c r="H211" s="33"/>
      <c r="I211" s="33"/>
      <c r="J211" s="33"/>
    </row>
    <row r="212" spans="1:10" ht="14.4" customHeight="1" x14ac:dyDescent="0.3">
      <c r="A212" s="29" t="str">
        <f>IF(F212=0,"",F212)</f>
        <v/>
      </c>
      <c r="B212" s="29" t="str">
        <f>_xlfn.IFNA(VLOOKUP(I212, Components!$A$2:$C$570, 3, FALSE),"")</f>
        <v/>
      </c>
      <c r="C212" s="29" t="str">
        <f>IF(J212&gt;0,J212,"")</f>
        <v/>
      </c>
      <c r="D212" s="29" t="str">
        <f>IF(G212="","",IF(H212="",G212,IF(H212="N/A",G212,G212&amp;CHAR(10)&amp;CHAR(10)&amp;"Notes:"&amp;CHAR(10)&amp;H212)))</f>
        <v/>
      </c>
      <c r="E212" s="26" t="str">
        <f>IF(B212="","Z-SORT ORDER",B212)</f>
        <v>Z-SORT ORDER</v>
      </c>
      <c r="F212" s="33"/>
      <c r="G212" s="33"/>
      <c r="H212" s="33"/>
      <c r="I212" s="33"/>
      <c r="J212" s="33"/>
    </row>
    <row r="213" spans="1:10" ht="14.4" customHeight="1" x14ac:dyDescent="0.3">
      <c r="A213" s="29" t="str">
        <f>IF(F213=0,"",F213)</f>
        <v/>
      </c>
      <c r="B213" s="29" t="str">
        <f>_xlfn.IFNA(VLOOKUP(I213, Components!$A$2:$C$570, 3, FALSE),"")</f>
        <v/>
      </c>
      <c r="C213" s="29" t="str">
        <f>IF(J213&gt;0,J213,"")</f>
        <v/>
      </c>
      <c r="D213" s="29" t="str">
        <f>IF(G213="","",IF(H213="",G213,IF(H213="N/A",G213,G213&amp;CHAR(10)&amp;CHAR(10)&amp;"Notes:"&amp;CHAR(10)&amp;H213)))</f>
        <v/>
      </c>
      <c r="E213" s="26" t="str">
        <f>IF(B213="","Z-SORT ORDER",B213)</f>
        <v>Z-SORT ORDER</v>
      </c>
      <c r="F213" s="33"/>
      <c r="G213" s="33"/>
      <c r="H213" s="33"/>
      <c r="I213" s="33"/>
      <c r="J213" s="33"/>
    </row>
    <row r="214" spans="1:10" ht="14.4" customHeight="1" x14ac:dyDescent="0.3">
      <c r="A214" s="29" t="str">
        <f>IF(F214=0,"",F214)</f>
        <v/>
      </c>
      <c r="B214" s="29" t="str">
        <f>_xlfn.IFNA(VLOOKUP(I214, Components!$A$2:$C$570, 3, FALSE),"")</f>
        <v/>
      </c>
      <c r="C214" s="29" t="str">
        <f>IF(J214&gt;0,J214,"")</f>
        <v/>
      </c>
      <c r="D214" s="29" t="str">
        <f>IF(G214="","",IF(H214="",G214,IF(H214="N/A",G214,G214&amp;CHAR(10)&amp;CHAR(10)&amp;"Notes:"&amp;CHAR(10)&amp;H214)))</f>
        <v/>
      </c>
      <c r="E214" s="26" t="str">
        <f>IF(B214="","Z-SORT ORDER",B214)</f>
        <v>Z-SORT ORDER</v>
      </c>
      <c r="F214" s="33"/>
      <c r="G214" s="33"/>
      <c r="H214" s="33"/>
      <c r="I214" s="33"/>
      <c r="J214" s="33"/>
    </row>
    <row r="215" spans="1:10" ht="14.4" customHeight="1" x14ac:dyDescent="0.3">
      <c r="A215" s="29" t="str">
        <f>IF(F215=0,"",F215)</f>
        <v/>
      </c>
      <c r="B215" s="29" t="str">
        <f>_xlfn.IFNA(VLOOKUP(I215, Components!$A$2:$C$570, 3, FALSE),"")</f>
        <v/>
      </c>
      <c r="C215" s="29" t="str">
        <f>IF(J215&gt;0,J215,"")</f>
        <v/>
      </c>
      <c r="D215" s="29" t="str">
        <f>IF(G215="","",IF(H215="",G215,IF(H215="N/A",G215,G215&amp;CHAR(10)&amp;CHAR(10)&amp;"Notes:"&amp;CHAR(10)&amp;H215)))</f>
        <v/>
      </c>
      <c r="E215" s="26" t="str">
        <f>IF(B215="","Z-SORT ORDER",B215)</f>
        <v>Z-SORT ORDER</v>
      </c>
      <c r="F215" s="33"/>
      <c r="G215" s="33"/>
      <c r="H215" s="33"/>
      <c r="I215" s="33"/>
      <c r="J215" s="33"/>
    </row>
    <row r="216" spans="1:10" ht="14.4" customHeight="1" x14ac:dyDescent="0.3">
      <c r="A216" s="29" t="str">
        <f>IF(F216=0,"",F216)</f>
        <v/>
      </c>
      <c r="B216" s="29" t="str">
        <f>_xlfn.IFNA(VLOOKUP(I216, Components!$A$2:$C$570, 3, FALSE),"")</f>
        <v/>
      </c>
      <c r="C216" s="29" t="str">
        <f>IF(J216&gt;0,J216,"")</f>
        <v/>
      </c>
      <c r="D216" s="29" t="str">
        <f>IF(G216="","",IF(H216="",G216,IF(H216="N/A",G216,G216&amp;CHAR(10)&amp;CHAR(10)&amp;"Notes:"&amp;CHAR(10)&amp;H216)))</f>
        <v/>
      </c>
      <c r="E216" s="26" t="str">
        <f>IF(B216="","Z-SORT ORDER",B216)</f>
        <v>Z-SORT ORDER</v>
      </c>
      <c r="F216" s="33"/>
      <c r="G216" s="33"/>
      <c r="H216" s="33"/>
      <c r="I216" s="33"/>
      <c r="J216" s="33"/>
    </row>
    <row r="217" spans="1:10" ht="14.4" customHeight="1" x14ac:dyDescent="0.3">
      <c r="A217" s="29" t="str">
        <f>IF(F217=0,"",F217)</f>
        <v/>
      </c>
      <c r="B217" s="29" t="str">
        <f>_xlfn.IFNA(VLOOKUP(I217, Components!$A$2:$C$570, 3, FALSE),"")</f>
        <v/>
      </c>
      <c r="C217" s="29" t="str">
        <f>IF(J217&gt;0,J217,"")</f>
        <v/>
      </c>
      <c r="D217" s="29" t="str">
        <f>IF(G217="","",IF(H217="",G217,IF(H217="N/A",G217,G217&amp;CHAR(10)&amp;CHAR(10)&amp;"Notes:"&amp;CHAR(10)&amp;H217)))</f>
        <v/>
      </c>
      <c r="E217" s="26" t="str">
        <f>IF(B217="","Z-SORT ORDER",B217)</f>
        <v>Z-SORT ORDER</v>
      </c>
      <c r="F217" s="33"/>
      <c r="G217" s="33"/>
      <c r="H217" s="33"/>
      <c r="I217" s="33"/>
      <c r="J217" s="33"/>
    </row>
    <row r="218" spans="1:10" ht="14.4" customHeight="1" x14ac:dyDescent="0.3">
      <c r="A218" s="29" t="str">
        <f>IF(F218=0,"",F218)</f>
        <v/>
      </c>
      <c r="B218" s="29" t="str">
        <f>_xlfn.IFNA(VLOOKUP(I218, Components!$A$2:$C$570, 3, FALSE),"")</f>
        <v/>
      </c>
      <c r="C218" s="29" t="str">
        <f>IF(J218&gt;0,J218,"")</f>
        <v/>
      </c>
      <c r="D218" s="29" t="str">
        <f>IF(G218="","",IF(H218="",G218,IF(H218="N/A",G218,G218&amp;CHAR(10)&amp;CHAR(10)&amp;"Notes:"&amp;CHAR(10)&amp;H218)))</f>
        <v/>
      </c>
      <c r="E218" s="26" t="str">
        <f>IF(B218="","Z-SORT ORDER",B218)</f>
        <v>Z-SORT ORDER</v>
      </c>
      <c r="F218" s="33"/>
      <c r="G218" s="33"/>
      <c r="H218" s="33"/>
      <c r="I218" s="33"/>
      <c r="J218" s="33"/>
    </row>
    <row r="219" spans="1:10" ht="14.4" customHeight="1" x14ac:dyDescent="0.3">
      <c r="A219" s="29" t="str">
        <f>IF(F219=0,"",F219)</f>
        <v/>
      </c>
      <c r="B219" s="29" t="str">
        <f>_xlfn.IFNA(VLOOKUP(I219, Components!$A$2:$C$570, 3, FALSE),"")</f>
        <v/>
      </c>
      <c r="C219" s="29" t="str">
        <f>IF(J219&gt;0,J219,"")</f>
        <v/>
      </c>
      <c r="D219" s="29" t="str">
        <f>IF(G219="","",IF(H219="",G219,IF(H219="N/A",G219,G219&amp;CHAR(10)&amp;CHAR(10)&amp;"Notes:"&amp;CHAR(10)&amp;H219)))</f>
        <v/>
      </c>
      <c r="E219" s="26" t="str">
        <f>IF(B219="","Z-SORT ORDER",B219)</f>
        <v>Z-SORT ORDER</v>
      </c>
      <c r="F219" s="33"/>
      <c r="G219" s="33"/>
      <c r="H219" s="33"/>
      <c r="I219" s="33"/>
      <c r="J219" s="33"/>
    </row>
    <row r="220" spans="1:10" ht="14.4" customHeight="1" x14ac:dyDescent="0.3">
      <c r="A220" s="29" t="str">
        <f>IF(F220=0,"",F220)</f>
        <v/>
      </c>
      <c r="B220" s="29" t="str">
        <f>_xlfn.IFNA(VLOOKUP(I220, Components!$A$2:$C$570, 3, FALSE),"")</f>
        <v/>
      </c>
      <c r="C220" s="29" t="str">
        <f>IF(J220&gt;0,J220,"")</f>
        <v/>
      </c>
      <c r="D220" s="29" t="str">
        <f>IF(G220="","",IF(H220="",G220,IF(H220="N/A",G220,G220&amp;CHAR(10)&amp;CHAR(10)&amp;"Notes:"&amp;CHAR(10)&amp;H220)))</f>
        <v/>
      </c>
      <c r="E220" s="26" t="str">
        <f>IF(B220="","Z-SORT ORDER",B220)</f>
        <v>Z-SORT ORDER</v>
      </c>
      <c r="F220" s="33"/>
      <c r="G220" s="33"/>
      <c r="H220" s="33"/>
      <c r="I220" s="33"/>
      <c r="J220" s="33"/>
    </row>
    <row r="221" spans="1:10" ht="14.4" customHeight="1" x14ac:dyDescent="0.3">
      <c r="A221" s="29" t="str">
        <f>IF(F221=0,"",F221)</f>
        <v/>
      </c>
      <c r="B221" s="29" t="str">
        <f>_xlfn.IFNA(VLOOKUP(I221, Components!$A$2:$C$570, 3, FALSE),"")</f>
        <v/>
      </c>
      <c r="C221" s="29" t="str">
        <f>IF(J221&gt;0,J221,"")</f>
        <v/>
      </c>
      <c r="D221" s="29" t="str">
        <f>IF(G221="","",IF(H221="",G221,IF(H221="N/A",G221,G221&amp;CHAR(10)&amp;CHAR(10)&amp;"Notes:"&amp;CHAR(10)&amp;H221)))</f>
        <v/>
      </c>
      <c r="E221" s="26" t="str">
        <f>IF(B221="","Z-SORT ORDER",B221)</f>
        <v>Z-SORT ORDER</v>
      </c>
      <c r="F221" s="33"/>
      <c r="G221" s="33"/>
      <c r="H221" s="33"/>
      <c r="I221" s="33"/>
      <c r="J221" s="33"/>
    </row>
    <row r="222" spans="1:10" ht="14.4" customHeight="1" x14ac:dyDescent="0.3">
      <c r="A222" s="29" t="str">
        <f>IF(F222=0,"",F222)</f>
        <v/>
      </c>
      <c r="B222" s="29" t="str">
        <f>_xlfn.IFNA(VLOOKUP(I222, Components!$A$2:$C$570, 3, FALSE),"")</f>
        <v/>
      </c>
      <c r="C222" s="29" t="str">
        <f>IF(J222&gt;0,J222,"")</f>
        <v/>
      </c>
      <c r="D222" s="29" t="str">
        <f>IF(G222="","",IF(H222="",G222,IF(H222="N/A",G222,G222&amp;CHAR(10)&amp;CHAR(10)&amp;"Notes:"&amp;CHAR(10)&amp;H222)))</f>
        <v/>
      </c>
      <c r="E222" s="26" t="str">
        <f>IF(B222="","Z-SORT ORDER",B222)</f>
        <v>Z-SORT ORDER</v>
      </c>
      <c r="F222" s="33"/>
      <c r="G222" s="33"/>
      <c r="H222" s="33"/>
      <c r="I222" s="33"/>
      <c r="J222" s="33"/>
    </row>
    <row r="223" spans="1:10" ht="14.4" customHeight="1" x14ac:dyDescent="0.3">
      <c r="A223" s="29" t="str">
        <f>IF(F223=0,"",F223)</f>
        <v/>
      </c>
      <c r="B223" s="29" t="str">
        <f>_xlfn.IFNA(VLOOKUP(I223, Components!$A$2:$C$570, 3, FALSE),"")</f>
        <v/>
      </c>
      <c r="C223" s="29" t="str">
        <f>IF(J223&gt;0,J223,"")</f>
        <v/>
      </c>
      <c r="D223" s="29" t="str">
        <f>IF(G223="","",IF(H223="",G223,IF(H223="N/A",G223,G223&amp;CHAR(10)&amp;CHAR(10)&amp;"Notes:"&amp;CHAR(10)&amp;H223)))</f>
        <v/>
      </c>
      <c r="E223" s="26" t="str">
        <f>IF(B223="","Z-SORT ORDER",B223)</f>
        <v>Z-SORT ORDER</v>
      </c>
      <c r="F223" s="33"/>
      <c r="G223" s="33"/>
      <c r="H223" s="33"/>
      <c r="I223" s="33"/>
      <c r="J223" s="33"/>
    </row>
    <row r="224" spans="1:10" ht="14.4" customHeight="1" x14ac:dyDescent="0.3">
      <c r="A224" s="29" t="str">
        <f>IF(F224=0,"",F224)</f>
        <v/>
      </c>
      <c r="B224" s="29" t="str">
        <f>_xlfn.IFNA(VLOOKUP(I224, Components!$A$2:$C$570, 3, FALSE),"")</f>
        <v/>
      </c>
      <c r="C224" s="29" t="str">
        <f>IF(J224&gt;0,J224,"")</f>
        <v/>
      </c>
      <c r="D224" s="29" t="str">
        <f>IF(G224="","",IF(H224="",G224,IF(H224="N/A",G224,G224&amp;CHAR(10)&amp;CHAR(10)&amp;"Notes:"&amp;CHAR(10)&amp;H224)))</f>
        <v/>
      </c>
      <c r="E224" s="26" t="str">
        <f>IF(B224="","Z-SORT ORDER",B224)</f>
        <v>Z-SORT ORDER</v>
      </c>
      <c r="F224" s="33"/>
      <c r="G224" s="33"/>
      <c r="H224" s="33"/>
      <c r="I224" s="33"/>
      <c r="J224" s="33"/>
    </row>
    <row r="225" spans="1:10" ht="14.4" customHeight="1" x14ac:dyDescent="0.3">
      <c r="A225" s="29" t="str">
        <f>IF(F225=0,"",F225)</f>
        <v/>
      </c>
      <c r="B225" s="29" t="str">
        <f>_xlfn.IFNA(VLOOKUP(I225, Components!$A$2:$C$570, 3, FALSE),"")</f>
        <v/>
      </c>
      <c r="C225" s="29" t="str">
        <f>IF(J225&gt;0,J225,"")</f>
        <v/>
      </c>
      <c r="D225" s="29" t="str">
        <f>IF(G225="","",IF(H225="",G225,IF(H225="N/A",G225,G225&amp;CHAR(10)&amp;CHAR(10)&amp;"Notes:"&amp;CHAR(10)&amp;H225)))</f>
        <v/>
      </c>
      <c r="E225" s="26" t="str">
        <f>IF(B225="","Z-SORT ORDER",B225)</f>
        <v>Z-SORT ORDER</v>
      </c>
      <c r="F225" s="33"/>
      <c r="G225" s="33"/>
      <c r="H225" s="33"/>
      <c r="I225" s="33"/>
      <c r="J225" s="33"/>
    </row>
    <row r="226" spans="1:10" ht="14.4" customHeight="1" x14ac:dyDescent="0.3">
      <c r="A226" s="29" t="str">
        <f>IF(F226=0,"",F226)</f>
        <v/>
      </c>
      <c r="B226" s="29" t="str">
        <f>_xlfn.IFNA(VLOOKUP(I226, Components!$A$2:$C$570, 3, FALSE),"")</f>
        <v/>
      </c>
      <c r="C226" s="29" t="str">
        <f>IF(J226&gt;0,J226,"")</f>
        <v/>
      </c>
      <c r="D226" s="29" t="str">
        <f>IF(G226="","",IF(H226="",G226,IF(H226="N/A",G226,G226&amp;CHAR(10)&amp;CHAR(10)&amp;"Notes:"&amp;CHAR(10)&amp;H226)))</f>
        <v/>
      </c>
      <c r="E226" s="26" t="str">
        <f>IF(B226="","Z-SORT ORDER",B226)</f>
        <v>Z-SORT ORDER</v>
      </c>
      <c r="F226" s="33"/>
      <c r="G226" s="33"/>
      <c r="H226" s="33"/>
      <c r="I226" s="33"/>
      <c r="J226" s="33"/>
    </row>
    <row r="227" spans="1:10" ht="14.4" customHeight="1" x14ac:dyDescent="0.3">
      <c r="A227" s="29" t="str">
        <f>IF(F227=0,"",F227)</f>
        <v/>
      </c>
      <c r="B227" s="29" t="str">
        <f>_xlfn.IFNA(VLOOKUP(I227, Components!$A$2:$C$570, 3, FALSE),"")</f>
        <v/>
      </c>
      <c r="C227" s="29" t="str">
        <f>IF(J227&gt;0,J227,"")</f>
        <v/>
      </c>
      <c r="D227" s="29" t="str">
        <f>IF(G227="","",IF(H227="",G227,IF(H227="N/A",G227,G227&amp;CHAR(10)&amp;CHAR(10)&amp;"Notes:"&amp;CHAR(10)&amp;H227)))</f>
        <v/>
      </c>
      <c r="E227" s="26" t="str">
        <f>IF(B227="","Z-SORT ORDER",B227)</f>
        <v>Z-SORT ORDER</v>
      </c>
      <c r="F227" s="33"/>
      <c r="G227" s="33"/>
      <c r="H227" s="33"/>
      <c r="I227" s="33"/>
      <c r="J227" s="33"/>
    </row>
    <row r="228" spans="1:10" ht="14.4" customHeight="1" x14ac:dyDescent="0.3">
      <c r="A228" s="29" t="str">
        <f>IF(F228=0,"",F228)</f>
        <v/>
      </c>
      <c r="B228" s="29" t="str">
        <f>_xlfn.IFNA(VLOOKUP(I228, Components!$A$2:$C$570, 3, FALSE),"")</f>
        <v/>
      </c>
      <c r="C228" s="29" t="str">
        <f>IF(J228&gt;0,J228,"")</f>
        <v/>
      </c>
      <c r="D228" s="29" t="str">
        <f>IF(G228="","",IF(H228="",G228,IF(H228="N/A",G228,G228&amp;CHAR(10)&amp;CHAR(10)&amp;"Notes:"&amp;CHAR(10)&amp;H228)))</f>
        <v/>
      </c>
      <c r="E228" s="26" t="str">
        <f>IF(B228="","Z-SORT ORDER",B228)</f>
        <v>Z-SORT ORDER</v>
      </c>
      <c r="F228" s="33"/>
      <c r="G228" s="33"/>
      <c r="H228" s="33"/>
      <c r="I228" s="33"/>
      <c r="J228" s="33"/>
    </row>
    <row r="229" spans="1:10" ht="14.4" customHeight="1" x14ac:dyDescent="0.3">
      <c r="A229" s="29" t="str">
        <f>IF(F229=0,"",F229)</f>
        <v/>
      </c>
      <c r="B229" s="29" t="str">
        <f>_xlfn.IFNA(VLOOKUP(I229, Components!$A$2:$C$570, 3, FALSE),"")</f>
        <v/>
      </c>
      <c r="C229" s="29" t="str">
        <f>IF(J229&gt;0,J229,"")</f>
        <v/>
      </c>
      <c r="D229" s="29" t="str">
        <f>IF(G229="","",IF(H229="",G229,IF(H229="N/A",G229,G229&amp;CHAR(10)&amp;CHAR(10)&amp;"Notes:"&amp;CHAR(10)&amp;H229)))</f>
        <v/>
      </c>
      <c r="E229" s="26" t="str">
        <f>IF(B229="","Z-SORT ORDER",B229)</f>
        <v>Z-SORT ORDER</v>
      </c>
      <c r="F229" s="33"/>
      <c r="G229" s="33"/>
      <c r="H229" s="33"/>
      <c r="I229" s="33"/>
      <c r="J229" s="33"/>
    </row>
    <row r="230" spans="1:10" ht="14.4" customHeight="1" x14ac:dyDescent="0.3">
      <c r="A230" s="29" t="str">
        <f>IF(F230=0,"",F230)</f>
        <v/>
      </c>
      <c r="B230" s="29" t="str">
        <f>_xlfn.IFNA(VLOOKUP(I230, Components!$A$2:$C$570, 3, FALSE),"")</f>
        <v/>
      </c>
      <c r="C230" s="29" t="str">
        <f>IF(J230&gt;0,J230,"")</f>
        <v/>
      </c>
      <c r="D230" s="29" t="str">
        <f>IF(G230="","",IF(H230="",G230,IF(H230="N/A",G230,G230&amp;CHAR(10)&amp;CHAR(10)&amp;"Notes:"&amp;CHAR(10)&amp;H230)))</f>
        <v/>
      </c>
      <c r="E230" s="26" t="str">
        <f>IF(B230="","Z-SORT ORDER",B230)</f>
        <v>Z-SORT ORDER</v>
      </c>
      <c r="F230" s="33"/>
      <c r="G230" s="33"/>
      <c r="H230" s="33"/>
      <c r="I230" s="33"/>
      <c r="J230" s="33"/>
    </row>
    <row r="231" spans="1:10" ht="14.4" customHeight="1" x14ac:dyDescent="0.3">
      <c r="A231" s="29" t="str">
        <f>IF(F231=0,"",F231)</f>
        <v/>
      </c>
      <c r="B231" s="29" t="str">
        <f>_xlfn.IFNA(VLOOKUP(I231, Components!$A$2:$C$570, 3, FALSE),"")</f>
        <v/>
      </c>
      <c r="C231" s="29" t="str">
        <f>IF(J231&gt;0,J231,"")</f>
        <v/>
      </c>
      <c r="D231" s="29" t="str">
        <f>IF(G231="","",IF(H231="",G231,IF(H231="N/A",G231,G231&amp;CHAR(10)&amp;CHAR(10)&amp;"Notes:"&amp;CHAR(10)&amp;H231)))</f>
        <v/>
      </c>
      <c r="E231" s="26" t="str">
        <f>IF(B231="","Z-SORT ORDER",B231)</f>
        <v>Z-SORT ORDER</v>
      </c>
      <c r="F231" s="33"/>
      <c r="G231" s="33"/>
      <c r="H231" s="33"/>
      <c r="I231" s="33"/>
      <c r="J231" s="33"/>
    </row>
    <row r="232" spans="1:10" ht="14.4" customHeight="1" x14ac:dyDescent="0.3">
      <c r="A232" s="29" t="str">
        <f>IF(F232=0,"",F232)</f>
        <v/>
      </c>
      <c r="B232" s="29" t="str">
        <f>_xlfn.IFNA(VLOOKUP(I232, Components!$A$2:$C$570, 3, FALSE),"")</f>
        <v/>
      </c>
      <c r="C232" s="29" t="str">
        <f>IF(J232&gt;0,J232,"")</f>
        <v/>
      </c>
      <c r="D232" s="29" t="str">
        <f>IF(G232="","",IF(H232="",G232,IF(H232="N/A",G232,G232&amp;CHAR(10)&amp;CHAR(10)&amp;"Notes:"&amp;CHAR(10)&amp;H232)))</f>
        <v/>
      </c>
      <c r="E232" s="26" t="str">
        <f>IF(B232="","Z-SORT ORDER",B232)</f>
        <v>Z-SORT ORDER</v>
      </c>
      <c r="F232" s="33"/>
      <c r="G232" s="33"/>
      <c r="H232" s="33"/>
      <c r="I232" s="33"/>
      <c r="J232" s="33"/>
    </row>
    <row r="233" spans="1:10" ht="14.4" customHeight="1" x14ac:dyDescent="0.3">
      <c r="A233" s="29" t="str">
        <f>IF(F233=0,"",F233)</f>
        <v/>
      </c>
      <c r="B233" s="29" t="str">
        <f>_xlfn.IFNA(VLOOKUP(I233, Components!$A$2:$C$570, 3, FALSE),"")</f>
        <v/>
      </c>
      <c r="C233" s="29" t="str">
        <f>IF(J233&gt;0,J233,"")</f>
        <v/>
      </c>
      <c r="D233" s="29" t="str">
        <f>IF(G233="","",IF(H233="",G233,IF(H233="N/A",G233,G233&amp;CHAR(10)&amp;CHAR(10)&amp;"Notes:"&amp;CHAR(10)&amp;H233)))</f>
        <v/>
      </c>
      <c r="E233" s="26" t="str">
        <f>IF(B233="","Z-SORT ORDER",B233)</f>
        <v>Z-SORT ORDER</v>
      </c>
      <c r="F233" s="33"/>
      <c r="G233" s="33"/>
      <c r="H233" s="33"/>
      <c r="I233" s="33"/>
      <c r="J233" s="33"/>
    </row>
    <row r="234" spans="1:10" ht="14.4" customHeight="1" x14ac:dyDescent="0.3">
      <c r="A234" s="29" t="str">
        <f>IF(F234=0,"",F234)</f>
        <v/>
      </c>
      <c r="B234" s="29" t="str">
        <f>_xlfn.IFNA(VLOOKUP(I234, Components!$A$2:$C$570, 3, FALSE),"")</f>
        <v/>
      </c>
      <c r="C234" s="29" t="str">
        <f>IF(J234&gt;0,J234,"")</f>
        <v/>
      </c>
      <c r="D234" s="29" t="str">
        <f>IF(G234="","",IF(H234="",G234,IF(H234="N/A",G234,G234&amp;CHAR(10)&amp;CHAR(10)&amp;"Notes:"&amp;CHAR(10)&amp;H234)))</f>
        <v/>
      </c>
      <c r="E234" s="26" t="str">
        <f>IF(B234="","Z-SORT ORDER",B234)</f>
        <v>Z-SORT ORDER</v>
      </c>
      <c r="F234" s="33"/>
      <c r="G234" s="33"/>
      <c r="H234" s="33"/>
      <c r="I234" s="33"/>
      <c r="J234" s="33"/>
    </row>
    <row r="235" spans="1:10" ht="14.4" customHeight="1" x14ac:dyDescent="0.3">
      <c r="A235" s="29" t="str">
        <f>IF(F235=0,"",F235)</f>
        <v/>
      </c>
      <c r="B235" s="29" t="str">
        <f>_xlfn.IFNA(VLOOKUP(I235, Components!$A$2:$C$570, 3, FALSE),"")</f>
        <v/>
      </c>
      <c r="C235" s="29" t="str">
        <f>IF(J235&gt;0,J235,"")</f>
        <v/>
      </c>
      <c r="D235" s="29" t="str">
        <f>IF(G235="","",IF(H235="",G235,IF(H235="N/A",G235,G235&amp;CHAR(10)&amp;CHAR(10)&amp;"Notes:"&amp;CHAR(10)&amp;H235)))</f>
        <v/>
      </c>
      <c r="E235" s="26" t="str">
        <f>IF(B235="","Z-SORT ORDER",B235)</f>
        <v>Z-SORT ORDER</v>
      </c>
      <c r="F235" s="33"/>
      <c r="G235" s="33"/>
      <c r="H235" s="33"/>
      <c r="I235" s="33"/>
      <c r="J235" s="33"/>
    </row>
    <row r="236" spans="1:10" ht="14.4" customHeight="1" x14ac:dyDescent="0.3">
      <c r="A236" s="29" t="str">
        <f>IF(F236=0,"",F236)</f>
        <v/>
      </c>
      <c r="B236" s="29" t="str">
        <f>_xlfn.IFNA(VLOOKUP(I236, Components!$A$2:$C$570, 3, FALSE),"")</f>
        <v/>
      </c>
      <c r="C236" s="29" t="str">
        <f>IF(J236&gt;0,J236,"")</f>
        <v/>
      </c>
      <c r="D236" s="29" t="str">
        <f>IF(G236="","",IF(H236="",G236,IF(H236="N/A",G236,G236&amp;CHAR(10)&amp;CHAR(10)&amp;"Notes:"&amp;CHAR(10)&amp;H236)))</f>
        <v/>
      </c>
      <c r="E236" s="26" t="str">
        <f>IF(B236="","Z-SORT ORDER",B236)</f>
        <v>Z-SORT ORDER</v>
      </c>
      <c r="F236" s="33"/>
      <c r="G236" s="33"/>
      <c r="H236" s="33"/>
      <c r="I236" s="33"/>
      <c r="J236" s="33"/>
    </row>
    <row r="237" spans="1:10" ht="14.4" customHeight="1" x14ac:dyDescent="0.3">
      <c r="A237" s="29" t="str">
        <f>IF(F237=0,"",F237)</f>
        <v/>
      </c>
      <c r="B237" s="29" t="str">
        <f>_xlfn.IFNA(VLOOKUP(I237, Components!$A$2:$C$570, 3, FALSE),"")</f>
        <v/>
      </c>
      <c r="C237" s="29" t="str">
        <f>IF(J237&gt;0,J237,"")</f>
        <v/>
      </c>
      <c r="D237" s="29" t="str">
        <f>IF(G237="","",IF(H237="",G237,IF(H237="N/A",G237,G237&amp;CHAR(10)&amp;CHAR(10)&amp;"Notes:"&amp;CHAR(10)&amp;H237)))</f>
        <v/>
      </c>
      <c r="E237" s="26" t="str">
        <f>IF(B237="","Z-SORT ORDER",B237)</f>
        <v>Z-SORT ORDER</v>
      </c>
      <c r="F237" s="33"/>
      <c r="G237" s="33"/>
      <c r="H237" s="33"/>
      <c r="I237" s="33"/>
      <c r="J237" s="33"/>
    </row>
    <row r="238" spans="1:10" ht="14.4" customHeight="1" x14ac:dyDescent="0.3">
      <c r="A238" s="29" t="str">
        <f>IF(F238=0,"",F238)</f>
        <v/>
      </c>
      <c r="B238" s="29" t="str">
        <f>_xlfn.IFNA(VLOOKUP(I238, Components!$A$2:$C$570, 3, FALSE),"")</f>
        <v/>
      </c>
      <c r="C238" s="29" t="str">
        <f>IF(J238&gt;0,J238,"")</f>
        <v/>
      </c>
      <c r="D238" s="29" t="str">
        <f>IF(G238="","",IF(H238="",G238,IF(H238="N/A",G238,G238&amp;CHAR(10)&amp;CHAR(10)&amp;"Notes:"&amp;CHAR(10)&amp;H238)))</f>
        <v/>
      </c>
      <c r="E238" s="26" t="str">
        <f>IF(B238="","Z-SORT ORDER",B238)</f>
        <v>Z-SORT ORDER</v>
      </c>
      <c r="F238" s="33"/>
      <c r="G238" s="33"/>
      <c r="H238" s="33"/>
      <c r="I238" s="33"/>
      <c r="J238" s="33"/>
    </row>
    <row r="239" spans="1:10" ht="14.4" customHeight="1" x14ac:dyDescent="0.3">
      <c r="A239" s="29" t="str">
        <f>IF(F239=0,"",F239)</f>
        <v/>
      </c>
      <c r="B239" s="29" t="str">
        <f>_xlfn.IFNA(VLOOKUP(I239, Components!$A$2:$C$570, 3, FALSE),"")</f>
        <v/>
      </c>
      <c r="C239" s="29" t="str">
        <f>IF(J239&gt;0,J239,"")</f>
        <v/>
      </c>
      <c r="D239" s="29" t="str">
        <f>IF(G239="","",IF(H239="",G239,IF(H239="N/A",G239,G239&amp;CHAR(10)&amp;CHAR(10)&amp;"Notes:"&amp;CHAR(10)&amp;H239)))</f>
        <v/>
      </c>
      <c r="E239" s="26" t="str">
        <f>IF(B239="","Z-SORT ORDER",B239)</f>
        <v>Z-SORT ORDER</v>
      </c>
      <c r="F239" s="33"/>
      <c r="G239" s="33"/>
      <c r="H239" s="33"/>
      <c r="I239" s="33"/>
      <c r="J239" s="33"/>
    </row>
    <row r="240" spans="1:10" ht="14.4" customHeight="1" x14ac:dyDescent="0.3">
      <c r="A240" s="29" t="str">
        <f>IF(F240=0,"",F240)</f>
        <v/>
      </c>
      <c r="B240" s="29" t="str">
        <f>_xlfn.IFNA(VLOOKUP(I240, Components!$A$2:$C$570, 3, FALSE),"")</f>
        <v/>
      </c>
      <c r="C240" s="29" t="str">
        <f>IF(J240&gt;0,J240,"")</f>
        <v/>
      </c>
      <c r="D240" s="29" t="str">
        <f>IF(G240="","",IF(H240="",G240,IF(H240="N/A",G240,G240&amp;CHAR(10)&amp;CHAR(10)&amp;"Notes:"&amp;CHAR(10)&amp;H240)))</f>
        <v/>
      </c>
      <c r="E240" s="26" t="str">
        <f>IF(B240="","Z-SORT ORDER",B240)</f>
        <v>Z-SORT ORDER</v>
      </c>
      <c r="F240" s="33"/>
      <c r="G240" s="33"/>
      <c r="H240" s="33"/>
      <c r="I240" s="33"/>
      <c r="J240" s="33"/>
    </row>
    <row r="241" spans="1:10" ht="14.4" customHeight="1" x14ac:dyDescent="0.3">
      <c r="A241" s="29" t="str">
        <f>IF(F241=0,"",F241)</f>
        <v/>
      </c>
      <c r="B241" s="29" t="str">
        <f>_xlfn.IFNA(VLOOKUP(I241, Components!$A$2:$C$570, 3, FALSE),"")</f>
        <v/>
      </c>
      <c r="C241" s="29" t="str">
        <f>IF(J241&gt;0,J241,"")</f>
        <v/>
      </c>
      <c r="D241" s="29" t="str">
        <f>IF(G241="","",IF(H241="",G241,IF(H241="N/A",G241,G241&amp;CHAR(10)&amp;CHAR(10)&amp;"Notes:"&amp;CHAR(10)&amp;H241)))</f>
        <v/>
      </c>
      <c r="E241" s="26" t="str">
        <f>IF(B241="","Z-SORT ORDER",B241)</f>
        <v>Z-SORT ORDER</v>
      </c>
      <c r="F241" s="33"/>
      <c r="G241" s="33"/>
      <c r="H241" s="33"/>
      <c r="I241" s="33"/>
      <c r="J241" s="33"/>
    </row>
    <row r="242" spans="1:10" ht="14.4" customHeight="1" x14ac:dyDescent="0.3">
      <c r="A242" s="29" t="str">
        <f>IF(F242=0,"",F242)</f>
        <v/>
      </c>
      <c r="B242" s="29" t="str">
        <f>_xlfn.IFNA(VLOOKUP(I242, Components!$A$2:$C$570, 3, FALSE),"")</f>
        <v/>
      </c>
      <c r="C242" s="29" t="str">
        <f>IF(J242&gt;0,J242,"")</f>
        <v/>
      </c>
      <c r="D242" s="29" t="str">
        <f>IF(G242="","",IF(H242="",G242,IF(H242="N/A",G242,G242&amp;CHAR(10)&amp;CHAR(10)&amp;"Notes:"&amp;CHAR(10)&amp;H242)))</f>
        <v/>
      </c>
      <c r="E242" s="26" t="str">
        <f>IF(B242="","Z-SORT ORDER",B242)</f>
        <v>Z-SORT ORDER</v>
      </c>
      <c r="F242" s="33"/>
      <c r="G242" s="33"/>
      <c r="H242" s="33"/>
      <c r="I242" s="33"/>
      <c r="J242" s="33"/>
    </row>
    <row r="243" spans="1:10" ht="14.4" customHeight="1" x14ac:dyDescent="0.3">
      <c r="A243" s="29" t="str">
        <f>IF(F243=0,"",F243)</f>
        <v/>
      </c>
      <c r="B243" s="29" t="str">
        <f>_xlfn.IFNA(VLOOKUP(I243, Components!$A$2:$C$570, 3, FALSE),"")</f>
        <v/>
      </c>
      <c r="C243" s="29" t="str">
        <f>IF(J243&gt;0,J243,"")</f>
        <v/>
      </c>
      <c r="D243" s="29" t="str">
        <f>IF(G243="","",IF(H243="",G243,IF(H243="N/A",G243,G243&amp;CHAR(10)&amp;CHAR(10)&amp;"Notes:"&amp;CHAR(10)&amp;H243)))</f>
        <v/>
      </c>
      <c r="E243" s="26" t="str">
        <f>IF(B243="","Z-SORT ORDER",B243)</f>
        <v>Z-SORT ORDER</v>
      </c>
      <c r="F243" s="33"/>
      <c r="G243" s="33"/>
      <c r="H243" s="33"/>
      <c r="I243" s="33"/>
      <c r="J243" s="33"/>
    </row>
    <row r="244" spans="1:10" ht="14.4" customHeight="1" x14ac:dyDescent="0.3">
      <c r="A244" s="29" t="str">
        <f>IF(F244=0,"",F244)</f>
        <v/>
      </c>
      <c r="B244" s="29" t="str">
        <f>_xlfn.IFNA(VLOOKUP(I244, Components!$A$2:$C$570, 3, FALSE),"")</f>
        <v/>
      </c>
      <c r="C244" s="29" t="str">
        <f>IF(J244&gt;0,J244,"")</f>
        <v/>
      </c>
      <c r="D244" s="29" t="str">
        <f>IF(G244="","",IF(H244="",G244,IF(H244="N/A",G244,G244&amp;CHAR(10)&amp;CHAR(10)&amp;"Notes:"&amp;CHAR(10)&amp;H244)))</f>
        <v/>
      </c>
      <c r="E244" s="26" t="str">
        <f>IF(B244="","Z-SORT ORDER",B244)</f>
        <v>Z-SORT ORDER</v>
      </c>
      <c r="F244" s="33"/>
      <c r="G244" s="33"/>
      <c r="H244" s="33"/>
      <c r="I244" s="33"/>
      <c r="J244" s="33"/>
    </row>
    <row r="245" spans="1:10" ht="14.4" customHeight="1" x14ac:dyDescent="0.3">
      <c r="A245" s="29" t="str">
        <f>IF(F245=0,"",F245)</f>
        <v/>
      </c>
      <c r="B245" s="29" t="str">
        <f>_xlfn.IFNA(VLOOKUP(I245, Components!$A$2:$C$570, 3, FALSE),"")</f>
        <v/>
      </c>
      <c r="C245" s="29" t="str">
        <f>IF(J245&gt;0,J245,"")</f>
        <v/>
      </c>
      <c r="D245" s="29" t="str">
        <f>IF(G245="","",IF(H245="",G245,IF(H245="N/A",G245,G245&amp;CHAR(10)&amp;CHAR(10)&amp;"Notes:"&amp;CHAR(10)&amp;H245)))</f>
        <v/>
      </c>
      <c r="E245" s="26" t="str">
        <f>IF(B245="","Z-SORT ORDER",B245)</f>
        <v>Z-SORT ORDER</v>
      </c>
      <c r="F245" s="33"/>
      <c r="G245" s="33"/>
      <c r="H245" s="33"/>
      <c r="I245" s="33"/>
      <c r="J245" s="33"/>
    </row>
    <row r="246" spans="1:10" ht="14.4" customHeight="1" x14ac:dyDescent="0.3">
      <c r="A246" s="29" t="str">
        <f>IF(F246=0,"",F246)</f>
        <v/>
      </c>
      <c r="B246" s="29" t="str">
        <f>_xlfn.IFNA(VLOOKUP(I246, Components!$A$2:$C$570, 3, FALSE),"")</f>
        <v/>
      </c>
      <c r="C246" s="29" t="str">
        <f>IF(J246&gt;0,J246,"")</f>
        <v/>
      </c>
      <c r="D246" s="29" t="str">
        <f>IF(G246="","",IF(H246="",G246,IF(H246="N/A",G246,G246&amp;CHAR(10)&amp;CHAR(10)&amp;"Notes:"&amp;CHAR(10)&amp;H246)))</f>
        <v/>
      </c>
      <c r="E246" s="26" t="str">
        <f>IF(B246="","Z-SORT ORDER",B246)</f>
        <v>Z-SORT ORDER</v>
      </c>
      <c r="F246" s="33"/>
      <c r="G246" s="33"/>
      <c r="H246" s="33"/>
      <c r="I246" s="33"/>
      <c r="J246" s="33"/>
    </row>
    <row r="247" spans="1:10" ht="14.4" customHeight="1" x14ac:dyDescent="0.3">
      <c r="A247" s="29" t="str">
        <f>IF(F247=0,"",F247)</f>
        <v/>
      </c>
      <c r="B247" s="29" t="str">
        <f>_xlfn.IFNA(VLOOKUP(I247, Components!$A$2:$C$570, 3, FALSE),"")</f>
        <v/>
      </c>
      <c r="C247" s="29" t="str">
        <f>IF(J247&gt;0,J247,"")</f>
        <v/>
      </c>
      <c r="D247" s="29" t="str">
        <f>IF(G247="","",IF(H247="",G247,IF(H247="N/A",G247,G247&amp;CHAR(10)&amp;CHAR(10)&amp;"Notes:"&amp;CHAR(10)&amp;H247)))</f>
        <v/>
      </c>
      <c r="E247" s="26" t="str">
        <f>IF(B247="","Z-SORT ORDER",B247)</f>
        <v>Z-SORT ORDER</v>
      </c>
      <c r="F247" s="33"/>
      <c r="G247" s="33"/>
      <c r="H247" s="33"/>
      <c r="I247" s="33"/>
      <c r="J247" s="33"/>
    </row>
    <row r="248" spans="1:10" ht="14.4" customHeight="1" x14ac:dyDescent="0.3">
      <c r="A248" s="29" t="str">
        <f>IF(F248=0,"",F248)</f>
        <v/>
      </c>
      <c r="B248" s="29" t="str">
        <f>_xlfn.IFNA(VLOOKUP(I248, Components!$A$2:$C$570, 3, FALSE),"")</f>
        <v/>
      </c>
      <c r="C248" s="29" t="str">
        <f>IF(J248&gt;0,J248,"")</f>
        <v/>
      </c>
      <c r="D248" s="29" t="str">
        <f>IF(G248="","",IF(H248="",G248,IF(H248="N/A",G248,G248&amp;CHAR(10)&amp;CHAR(10)&amp;"Notes:"&amp;CHAR(10)&amp;H248)))</f>
        <v/>
      </c>
      <c r="E248" s="26" t="str">
        <f>IF(B248="","Z-SORT ORDER",B248)</f>
        <v>Z-SORT ORDER</v>
      </c>
      <c r="F248" s="33"/>
      <c r="G248" s="33"/>
      <c r="H248" s="33"/>
      <c r="I248" s="33"/>
      <c r="J248" s="33"/>
    </row>
    <row r="249" spans="1:10" ht="14.4" customHeight="1" x14ac:dyDescent="0.3">
      <c r="A249" s="29" t="str">
        <f>IF(F249=0,"",F249)</f>
        <v/>
      </c>
      <c r="B249" s="29" t="str">
        <f>_xlfn.IFNA(VLOOKUP(I249, Components!$A$2:$C$570, 3, FALSE),"")</f>
        <v/>
      </c>
      <c r="C249" s="29" t="str">
        <f>IF(J249&gt;0,J249,"")</f>
        <v/>
      </c>
      <c r="D249" s="29" t="str">
        <f>IF(G249="","",IF(H249="",G249,IF(H249="N/A",G249,G249&amp;CHAR(10)&amp;CHAR(10)&amp;"Notes:"&amp;CHAR(10)&amp;H249)))</f>
        <v/>
      </c>
      <c r="E249" s="26" t="str">
        <f>IF(B249="","Z-SORT ORDER",B249)</f>
        <v>Z-SORT ORDER</v>
      </c>
      <c r="F249" s="33"/>
      <c r="G249" s="33"/>
      <c r="H249" s="33"/>
      <c r="I249" s="33"/>
      <c r="J249" s="33"/>
    </row>
    <row r="250" spans="1:10" ht="14.4" customHeight="1" x14ac:dyDescent="0.3">
      <c r="A250" s="29" t="str">
        <f>IF(F250=0,"",F250)</f>
        <v/>
      </c>
      <c r="B250" s="29" t="str">
        <f>_xlfn.IFNA(VLOOKUP(I250, Components!$A$2:$C$570, 3, FALSE),"")</f>
        <v/>
      </c>
      <c r="C250" s="29" t="str">
        <f>IF(J250&gt;0,J250,"")</f>
        <v/>
      </c>
      <c r="D250" s="29" t="str">
        <f>IF(G250="","",IF(H250="",G250,IF(H250="N/A",G250,G250&amp;CHAR(10)&amp;CHAR(10)&amp;"Notes:"&amp;CHAR(10)&amp;H250)))</f>
        <v/>
      </c>
      <c r="E250" s="26" t="str">
        <f>IF(B250="","Z-SORT ORDER",B250)</f>
        <v>Z-SORT ORDER</v>
      </c>
      <c r="F250" s="33"/>
      <c r="G250" s="33"/>
      <c r="H250" s="33"/>
      <c r="I250" s="33"/>
      <c r="J250" s="33"/>
    </row>
    <row r="251" spans="1:10" ht="14.4" customHeight="1" x14ac:dyDescent="0.3">
      <c r="A251" s="29" t="str">
        <f>IF(F251=0,"",F251)</f>
        <v/>
      </c>
      <c r="B251" s="29" t="str">
        <f>_xlfn.IFNA(VLOOKUP(I251, Components!$A$2:$C$570, 3, FALSE),"")</f>
        <v/>
      </c>
      <c r="C251" s="29" t="str">
        <f>IF(J251&gt;0,J251,"")</f>
        <v/>
      </c>
      <c r="D251" s="29" t="str">
        <f>IF(G251="","",IF(H251="",G251,IF(H251="N/A",G251,G251&amp;CHAR(10)&amp;CHAR(10)&amp;"Notes:"&amp;CHAR(10)&amp;H251)))</f>
        <v/>
      </c>
      <c r="E251" s="26" t="str">
        <f>IF(B251="","Z-SORT ORDER",B251)</f>
        <v>Z-SORT ORDER</v>
      </c>
      <c r="F251" s="33"/>
      <c r="G251" s="33"/>
      <c r="H251" s="33"/>
      <c r="I251" s="33"/>
      <c r="J251" s="33"/>
    </row>
    <row r="252" spans="1:10" ht="14.4" customHeight="1" x14ac:dyDescent="0.3">
      <c r="A252" s="29" t="str">
        <f>IF(F252=0,"",F252)</f>
        <v/>
      </c>
      <c r="B252" s="29" t="str">
        <f>_xlfn.IFNA(VLOOKUP(I252, Components!$A$2:$C$570, 3, FALSE),"")</f>
        <v/>
      </c>
      <c r="C252" s="29" t="str">
        <f>IF(J252&gt;0,J252,"")</f>
        <v/>
      </c>
      <c r="D252" s="29" t="str">
        <f>IF(G252="","",IF(H252="",G252,IF(H252="N/A",G252,G252&amp;CHAR(10)&amp;CHAR(10)&amp;"Notes:"&amp;CHAR(10)&amp;H252)))</f>
        <v/>
      </c>
      <c r="E252" s="26" t="str">
        <f>IF(B252="","Z-SORT ORDER",B252)</f>
        <v>Z-SORT ORDER</v>
      </c>
      <c r="F252" s="33"/>
      <c r="G252" s="33"/>
      <c r="H252" s="33"/>
      <c r="I252" s="33"/>
      <c r="J252" s="33"/>
    </row>
    <row r="253" spans="1:10" ht="14.4" customHeight="1" x14ac:dyDescent="0.3">
      <c r="A253" s="29" t="str">
        <f>IF(F253=0,"",F253)</f>
        <v/>
      </c>
      <c r="B253" s="29" t="str">
        <f>_xlfn.IFNA(VLOOKUP(I253, Components!$A$2:$C$570, 3, FALSE),"")</f>
        <v/>
      </c>
      <c r="C253" s="29" t="str">
        <f>IF(J253&gt;0,J253,"")</f>
        <v/>
      </c>
      <c r="D253" s="29" t="str">
        <f>IF(G253="","",IF(H253="",G253,IF(H253="N/A",G253,G253&amp;CHAR(10)&amp;CHAR(10)&amp;"Notes:"&amp;CHAR(10)&amp;H253)))</f>
        <v/>
      </c>
      <c r="E253" s="26" t="str">
        <f>IF(B253="","Z-SORT ORDER",B253)</f>
        <v>Z-SORT ORDER</v>
      </c>
      <c r="F253" s="33"/>
      <c r="G253" s="33"/>
      <c r="H253" s="33"/>
      <c r="I253" s="33"/>
      <c r="J253" s="33"/>
    </row>
    <row r="254" spans="1:10" ht="14.4" customHeight="1" x14ac:dyDescent="0.3">
      <c r="A254" s="29" t="str">
        <f>IF(F254=0,"",F254)</f>
        <v/>
      </c>
      <c r="B254" s="29" t="str">
        <f>_xlfn.IFNA(VLOOKUP(I254, Components!$A$2:$C$570, 3, FALSE),"")</f>
        <v/>
      </c>
      <c r="C254" s="29" t="str">
        <f>IF(J254&gt;0,J254,"")</f>
        <v/>
      </c>
      <c r="D254" s="29" t="str">
        <f>IF(G254="","",IF(H254="",G254,IF(H254="N/A",G254,G254&amp;CHAR(10)&amp;CHAR(10)&amp;"Notes:"&amp;CHAR(10)&amp;H254)))</f>
        <v/>
      </c>
      <c r="E254" s="26" t="str">
        <f>IF(B254="","Z-SORT ORDER",B254)</f>
        <v>Z-SORT ORDER</v>
      </c>
      <c r="F254" s="33"/>
      <c r="G254" s="33"/>
      <c r="H254" s="33"/>
      <c r="I254" s="33"/>
      <c r="J254" s="33"/>
    </row>
    <row r="255" spans="1:10" ht="14.4" customHeight="1" x14ac:dyDescent="0.3">
      <c r="A255" s="29" t="str">
        <f>IF(F255=0,"",F255)</f>
        <v/>
      </c>
      <c r="B255" s="29" t="str">
        <f>_xlfn.IFNA(VLOOKUP(I255, Components!$A$2:$C$570, 3, FALSE),"")</f>
        <v/>
      </c>
      <c r="C255" s="29" t="str">
        <f>IF(J255&gt;0,J255,"")</f>
        <v/>
      </c>
      <c r="D255" s="29" t="str">
        <f>IF(G255="","",IF(H255="",G255,IF(H255="N/A",G255,G255&amp;CHAR(10)&amp;CHAR(10)&amp;"Notes:"&amp;CHAR(10)&amp;H255)))</f>
        <v/>
      </c>
      <c r="E255" s="26" t="str">
        <f>IF(B255="","Z-SORT ORDER",B255)</f>
        <v>Z-SORT ORDER</v>
      </c>
      <c r="F255" s="33"/>
      <c r="G255" s="33"/>
      <c r="H255" s="33"/>
      <c r="I255" s="33"/>
      <c r="J255" s="33"/>
    </row>
    <row r="256" spans="1:10" ht="14.4" customHeight="1" x14ac:dyDescent="0.3">
      <c r="A256" s="29" t="str">
        <f>IF(F256=0,"",F256)</f>
        <v/>
      </c>
      <c r="B256" s="29" t="str">
        <f>_xlfn.IFNA(VLOOKUP(I256, Components!$A$2:$C$570, 3, FALSE),"")</f>
        <v/>
      </c>
      <c r="C256" s="29" t="str">
        <f>IF(J256&gt;0,J256,"")</f>
        <v/>
      </c>
      <c r="D256" s="29" t="str">
        <f>IF(G256="","",IF(H256="",G256,IF(H256="N/A",G256,G256&amp;CHAR(10)&amp;CHAR(10)&amp;"Notes:"&amp;CHAR(10)&amp;H256)))</f>
        <v/>
      </c>
      <c r="E256" s="26" t="str">
        <f>IF(B256="","Z-SORT ORDER",B256)</f>
        <v>Z-SORT ORDER</v>
      </c>
      <c r="F256" s="33"/>
      <c r="G256" s="33"/>
      <c r="H256" s="33"/>
      <c r="I256" s="33"/>
      <c r="J256" s="33"/>
    </row>
    <row r="257" spans="1:10" ht="14.4" customHeight="1" x14ac:dyDescent="0.3">
      <c r="A257" s="29" t="str">
        <f>IF(F257=0,"",F257)</f>
        <v/>
      </c>
      <c r="B257" s="29" t="str">
        <f>_xlfn.IFNA(VLOOKUP(I257, Components!$A$2:$C$570, 3, FALSE),"")</f>
        <v/>
      </c>
      <c r="C257" s="29" t="str">
        <f>IF(J257&gt;0,J257,"")</f>
        <v/>
      </c>
      <c r="D257" s="29" t="str">
        <f>IF(G257="","",IF(H257="",G257,IF(H257="N/A",G257,G257&amp;CHAR(10)&amp;CHAR(10)&amp;"Notes:"&amp;CHAR(10)&amp;H257)))</f>
        <v/>
      </c>
      <c r="E257" s="26" t="str">
        <f>IF(B257="","Z-SORT ORDER",B257)</f>
        <v>Z-SORT ORDER</v>
      </c>
      <c r="F257" s="33"/>
      <c r="G257" s="33"/>
      <c r="H257" s="33"/>
      <c r="I257" s="33"/>
      <c r="J257" s="33"/>
    </row>
    <row r="258" spans="1:10" ht="14.4" customHeight="1" x14ac:dyDescent="0.3">
      <c r="A258" s="29" t="str">
        <f>IF(F258=0,"",F258)</f>
        <v/>
      </c>
      <c r="B258" s="29" t="str">
        <f>_xlfn.IFNA(VLOOKUP(I258, Components!$A$2:$C$570, 3, FALSE),"")</f>
        <v/>
      </c>
      <c r="C258" s="29" t="str">
        <f>IF(J258&gt;0,J258,"")</f>
        <v/>
      </c>
      <c r="D258" s="29" t="str">
        <f>IF(G258="","",IF(H258="",G258,IF(H258="N/A",G258,G258&amp;CHAR(10)&amp;CHAR(10)&amp;"Notes:"&amp;CHAR(10)&amp;H258)))</f>
        <v/>
      </c>
      <c r="E258" s="26" t="str">
        <f>IF(B258="","Z-SORT ORDER",B258)</f>
        <v>Z-SORT ORDER</v>
      </c>
      <c r="F258" s="33"/>
      <c r="G258" s="33"/>
      <c r="H258" s="33"/>
      <c r="I258" s="33"/>
      <c r="J258" s="33"/>
    </row>
    <row r="259" spans="1:10" ht="14.4" customHeight="1" x14ac:dyDescent="0.3">
      <c r="A259" s="29" t="str">
        <f>IF(F259=0,"",F259)</f>
        <v/>
      </c>
      <c r="B259" s="29" t="str">
        <f>_xlfn.IFNA(VLOOKUP(I259, Components!$A$2:$C$570, 3, FALSE),"")</f>
        <v/>
      </c>
      <c r="C259" s="29" t="str">
        <f>IF(J259&gt;0,J259,"")</f>
        <v/>
      </c>
      <c r="D259" s="29" t="str">
        <f>IF(G259="","",IF(H259="",G259,IF(H259="N/A",G259,G259&amp;CHAR(10)&amp;CHAR(10)&amp;"Notes:"&amp;CHAR(10)&amp;H259)))</f>
        <v/>
      </c>
      <c r="E259" s="26" t="str">
        <f>IF(B259="","Z-SORT ORDER",B259)</f>
        <v>Z-SORT ORDER</v>
      </c>
      <c r="F259" s="33"/>
      <c r="G259" s="33"/>
      <c r="H259" s="33"/>
      <c r="I259" s="33"/>
      <c r="J259" s="33"/>
    </row>
    <row r="260" spans="1:10" ht="14.4" customHeight="1" x14ac:dyDescent="0.3">
      <c r="A260" s="29" t="str">
        <f>IF(F260=0,"",F260)</f>
        <v/>
      </c>
      <c r="B260" s="29" t="str">
        <f>_xlfn.IFNA(VLOOKUP(I260, Components!$A$2:$C$570, 3, FALSE),"")</f>
        <v/>
      </c>
      <c r="C260" s="29" t="str">
        <f>IF(J260&gt;0,J260,"")</f>
        <v/>
      </c>
      <c r="D260" s="29" t="str">
        <f>IF(G260="","",IF(H260="",G260,IF(H260="N/A",G260,G260&amp;CHAR(10)&amp;CHAR(10)&amp;"Notes:"&amp;CHAR(10)&amp;H260)))</f>
        <v/>
      </c>
      <c r="E260" s="26" t="str">
        <f>IF(B260="","Z-SORT ORDER",B260)</f>
        <v>Z-SORT ORDER</v>
      </c>
      <c r="F260" s="33"/>
      <c r="G260" s="33"/>
      <c r="H260" s="33"/>
      <c r="I260" s="33"/>
      <c r="J260" s="33"/>
    </row>
    <row r="261" spans="1:10" ht="14.4" customHeight="1" x14ac:dyDescent="0.3">
      <c r="A261" s="29" t="str">
        <f>IF(F261=0,"",F261)</f>
        <v/>
      </c>
      <c r="B261" s="29" t="str">
        <f>_xlfn.IFNA(VLOOKUP(I261, Components!$A$2:$C$570, 3, FALSE),"")</f>
        <v/>
      </c>
      <c r="C261" s="29" t="str">
        <f>IF(J261&gt;0,J261,"")</f>
        <v/>
      </c>
      <c r="D261" s="29" t="str">
        <f>IF(G261="","",IF(H261="",G261,IF(H261="N/A",G261,G261&amp;CHAR(10)&amp;CHAR(10)&amp;"Notes:"&amp;CHAR(10)&amp;H261)))</f>
        <v/>
      </c>
      <c r="E261" s="26" t="str">
        <f>IF(B261="","Z-SORT ORDER",B261)</f>
        <v>Z-SORT ORDER</v>
      </c>
      <c r="F261" s="33"/>
      <c r="G261" s="33"/>
      <c r="H261" s="33"/>
      <c r="I261" s="33"/>
      <c r="J261" s="33"/>
    </row>
    <row r="262" spans="1:10" ht="14.4" customHeight="1" x14ac:dyDescent="0.3">
      <c r="A262" s="29" t="str">
        <f>IF(F262=0,"",F262)</f>
        <v/>
      </c>
      <c r="B262" s="29" t="str">
        <f>_xlfn.IFNA(VLOOKUP(I262, Components!$A$2:$C$570, 3, FALSE),"")</f>
        <v/>
      </c>
      <c r="C262" s="29" t="str">
        <f>IF(J262&gt;0,J262,"")</f>
        <v/>
      </c>
      <c r="D262" s="29" t="str">
        <f>IF(G262="","",IF(H262="",G262,IF(H262="N/A",G262,G262&amp;CHAR(10)&amp;CHAR(10)&amp;"Notes:"&amp;CHAR(10)&amp;H262)))</f>
        <v/>
      </c>
      <c r="E262" s="26" t="str">
        <f>IF(B262="","Z-SORT ORDER",B262)</f>
        <v>Z-SORT ORDER</v>
      </c>
      <c r="F262" s="33"/>
      <c r="G262" s="33"/>
      <c r="H262" s="33"/>
      <c r="I262" s="33"/>
      <c r="J262" s="33"/>
    </row>
    <row r="263" spans="1:10" ht="14.4" customHeight="1" x14ac:dyDescent="0.3">
      <c r="A263" s="29" t="str">
        <f>IF(F263=0,"",F263)</f>
        <v/>
      </c>
      <c r="B263" s="29" t="str">
        <f>_xlfn.IFNA(VLOOKUP(I263, Components!$A$2:$C$570, 3, FALSE),"")</f>
        <v/>
      </c>
      <c r="C263" s="29" t="str">
        <f>IF(J263&gt;0,J263,"")</f>
        <v/>
      </c>
      <c r="D263" s="29" t="str">
        <f>IF(G263="","",IF(H263="",G263,IF(H263="N/A",G263,G263&amp;CHAR(10)&amp;CHAR(10)&amp;"Notes:"&amp;CHAR(10)&amp;H263)))</f>
        <v/>
      </c>
      <c r="E263" s="26" t="str">
        <f>IF(B263="","Z-SORT ORDER",B263)</f>
        <v>Z-SORT ORDER</v>
      </c>
      <c r="F263" s="33"/>
      <c r="G263" s="33"/>
      <c r="H263" s="33"/>
      <c r="I263" s="33"/>
      <c r="J263" s="33"/>
    </row>
    <row r="264" spans="1:10" ht="14.4" customHeight="1" x14ac:dyDescent="0.3">
      <c r="A264" s="29" t="str">
        <f>IF(F264=0,"",F264)</f>
        <v/>
      </c>
      <c r="B264" s="29" t="str">
        <f>_xlfn.IFNA(VLOOKUP(I264, Components!$A$2:$C$570, 3, FALSE),"")</f>
        <v/>
      </c>
      <c r="C264" s="29" t="str">
        <f>IF(J264&gt;0,J264,"")</f>
        <v/>
      </c>
      <c r="D264" s="29" t="str">
        <f>IF(G264="","",IF(H264="",G264,IF(H264="N/A",G264,G264&amp;CHAR(10)&amp;CHAR(10)&amp;"Notes:"&amp;CHAR(10)&amp;H264)))</f>
        <v/>
      </c>
      <c r="E264" s="26" t="str">
        <f>IF(B264="","Z-SORT ORDER",B264)</f>
        <v>Z-SORT ORDER</v>
      </c>
      <c r="F264" s="33"/>
      <c r="G264" s="33"/>
      <c r="H264" s="33"/>
      <c r="I264" s="33"/>
      <c r="J264" s="33"/>
    </row>
    <row r="265" spans="1:10" ht="14.4" customHeight="1" x14ac:dyDescent="0.3">
      <c r="A265" s="29" t="str">
        <f>IF(F265=0,"",F265)</f>
        <v/>
      </c>
      <c r="B265" s="29" t="str">
        <f>_xlfn.IFNA(VLOOKUP(I265, Components!$A$2:$C$570, 3, FALSE),"")</f>
        <v/>
      </c>
      <c r="C265" s="29" t="str">
        <f>IF(J265&gt;0,J265,"")</f>
        <v/>
      </c>
      <c r="D265" s="29" t="str">
        <f>IF(G265="","",IF(H265="",G265,IF(H265="N/A",G265,G265&amp;CHAR(10)&amp;CHAR(10)&amp;"Notes:"&amp;CHAR(10)&amp;H265)))</f>
        <v/>
      </c>
      <c r="E265" s="26" t="str">
        <f>IF(B265="","Z-SORT ORDER",B265)</f>
        <v>Z-SORT ORDER</v>
      </c>
      <c r="F265" s="33"/>
      <c r="G265" s="33"/>
      <c r="H265" s="33"/>
      <c r="I265" s="33"/>
      <c r="J265" s="33"/>
    </row>
    <row r="266" spans="1:10" ht="14.4" customHeight="1" x14ac:dyDescent="0.3">
      <c r="A266" s="29" t="str">
        <f>IF(F266=0,"",F266)</f>
        <v/>
      </c>
      <c r="B266" s="29" t="str">
        <f>_xlfn.IFNA(VLOOKUP(I266, Components!$A$2:$C$570, 3, FALSE),"")</f>
        <v/>
      </c>
      <c r="C266" s="29" t="str">
        <f>IF(J266&gt;0,J266,"")</f>
        <v/>
      </c>
      <c r="D266" s="29" t="str">
        <f>IF(G266="","",IF(H266="",G266,IF(H266="N/A",G266,G266&amp;CHAR(10)&amp;CHAR(10)&amp;"Notes:"&amp;CHAR(10)&amp;H266)))</f>
        <v/>
      </c>
      <c r="E266" s="26" t="str">
        <f>IF(B266="","Z-SORT ORDER",B266)</f>
        <v>Z-SORT ORDER</v>
      </c>
      <c r="F266" s="33"/>
      <c r="G266" s="33"/>
      <c r="H266" s="33"/>
      <c r="I266" s="33"/>
      <c r="J266" s="33"/>
    </row>
    <row r="267" spans="1:10" ht="14.4" customHeight="1" x14ac:dyDescent="0.3">
      <c r="A267" s="29" t="str">
        <f>IF(F267=0,"",F267)</f>
        <v/>
      </c>
      <c r="B267" s="29" t="str">
        <f>_xlfn.IFNA(VLOOKUP(I267, Components!$A$2:$C$570, 3, FALSE),"")</f>
        <v/>
      </c>
      <c r="C267" s="29" t="str">
        <f>IF(J267&gt;0,J267,"")</f>
        <v/>
      </c>
      <c r="D267" s="29" t="str">
        <f>IF(G267="","",IF(H267="",G267,IF(H267="N/A",G267,G267&amp;CHAR(10)&amp;CHAR(10)&amp;"Notes:"&amp;CHAR(10)&amp;H267)))</f>
        <v/>
      </c>
      <c r="E267" s="26" t="str">
        <f>IF(B267="","Z-SORT ORDER",B267)</f>
        <v>Z-SORT ORDER</v>
      </c>
      <c r="F267" s="33"/>
      <c r="G267" s="33"/>
      <c r="H267" s="33"/>
      <c r="I267" s="33"/>
      <c r="J267" s="33"/>
    </row>
    <row r="268" spans="1:10" ht="14.4" customHeight="1" x14ac:dyDescent="0.3">
      <c r="A268" s="29" t="str">
        <f>IF(F268=0,"",F268)</f>
        <v/>
      </c>
      <c r="B268" s="29" t="str">
        <f>_xlfn.IFNA(VLOOKUP(I268, Components!$A$2:$C$570, 3, FALSE),"")</f>
        <v/>
      </c>
      <c r="C268" s="29" t="str">
        <f>IF(J268&gt;0,J268,"")</f>
        <v/>
      </c>
      <c r="D268" s="29" t="str">
        <f>IF(G268="","",IF(H268="",G268,IF(H268="N/A",G268,G268&amp;CHAR(10)&amp;CHAR(10)&amp;"Notes:"&amp;CHAR(10)&amp;H268)))</f>
        <v/>
      </c>
      <c r="E268" s="26" t="str">
        <f>IF(B268="","Z-SORT ORDER",B268)</f>
        <v>Z-SORT ORDER</v>
      </c>
      <c r="F268" s="33"/>
      <c r="G268" s="33"/>
      <c r="H268" s="33"/>
      <c r="I268" s="33"/>
      <c r="J268" s="33"/>
    </row>
    <row r="269" spans="1:10" ht="14.4" customHeight="1" x14ac:dyDescent="0.3">
      <c r="A269" s="29" t="str">
        <f>IF(F269=0,"",F269)</f>
        <v/>
      </c>
      <c r="B269" s="29" t="str">
        <f>_xlfn.IFNA(VLOOKUP(I269, Components!$A$2:$C$570, 3, FALSE),"")</f>
        <v/>
      </c>
      <c r="C269" s="29" t="str">
        <f>IF(J269&gt;0,J269,"")</f>
        <v/>
      </c>
      <c r="D269" s="29" t="str">
        <f>IF(G269="","",IF(H269="",G269,IF(H269="N/A",G269,G269&amp;CHAR(10)&amp;CHAR(10)&amp;"Notes:"&amp;CHAR(10)&amp;H269)))</f>
        <v/>
      </c>
      <c r="E269" s="26" t="str">
        <f>IF(B269="","Z-SORT ORDER",B269)</f>
        <v>Z-SORT ORDER</v>
      </c>
      <c r="F269" s="33"/>
      <c r="G269" s="33"/>
      <c r="H269" s="33"/>
      <c r="I269" s="33"/>
      <c r="J269" s="33"/>
    </row>
    <row r="270" spans="1:10" ht="14.4" customHeight="1" x14ac:dyDescent="0.3">
      <c r="A270" s="29" t="str">
        <f>IF(F270=0,"",F270)</f>
        <v/>
      </c>
      <c r="B270" s="29" t="str">
        <f>_xlfn.IFNA(VLOOKUP(I270, Components!$A$2:$C$570, 3, FALSE),"")</f>
        <v/>
      </c>
      <c r="C270" s="29" t="str">
        <f>IF(J270&gt;0,J270,"")</f>
        <v/>
      </c>
      <c r="D270" s="29" t="str">
        <f>IF(G270="","",IF(H270="",G270,IF(H270="N/A",G270,G270&amp;CHAR(10)&amp;CHAR(10)&amp;"Notes:"&amp;CHAR(10)&amp;H270)))</f>
        <v/>
      </c>
      <c r="E270" s="26" t="str">
        <f>IF(B270="","Z-SORT ORDER",B270)</f>
        <v>Z-SORT ORDER</v>
      </c>
      <c r="F270" s="33"/>
      <c r="G270" s="33"/>
      <c r="H270" s="33"/>
      <c r="I270" s="33"/>
      <c r="J270" s="33"/>
    </row>
    <row r="271" spans="1:10" ht="14.4" customHeight="1" x14ac:dyDescent="0.3">
      <c r="A271" s="29" t="str">
        <f>IF(F271=0,"",F271)</f>
        <v/>
      </c>
      <c r="B271" s="29" t="str">
        <f>_xlfn.IFNA(VLOOKUP(I271, Components!$A$2:$C$570, 3, FALSE),"")</f>
        <v/>
      </c>
      <c r="C271" s="29" t="str">
        <f>IF(J271&gt;0,J271,"")</f>
        <v/>
      </c>
      <c r="D271" s="29" t="str">
        <f>IF(G271="","",IF(H271="",G271,IF(H271="N/A",G271,G271&amp;CHAR(10)&amp;CHAR(10)&amp;"Notes:"&amp;CHAR(10)&amp;H271)))</f>
        <v/>
      </c>
      <c r="E271" s="26" t="str">
        <f>IF(B271="","Z-SORT ORDER",B271)</f>
        <v>Z-SORT ORDER</v>
      </c>
      <c r="F271" s="33"/>
      <c r="G271" s="33"/>
      <c r="H271" s="33"/>
      <c r="I271" s="33"/>
      <c r="J271" s="33"/>
    </row>
    <row r="272" spans="1:10" ht="14.4" customHeight="1" x14ac:dyDescent="0.3">
      <c r="A272" s="29" t="str">
        <f>IF(F272=0,"",F272)</f>
        <v/>
      </c>
      <c r="B272" s="29" t="str">
        <f>_xlfn.IFNA(VLOOKUP(I272, Components!$A$2:$C$570, 3, FALSE),"")</f>
        <v/>
      </c>
      <c r="C272" s="29" t="str">
        <f>IF(J272&gt;0,J272,"")</f>
        <v/>
      </c>
      <c r="D272" s="29" t="str">
        <f>IF(G272="","",IF(H272="",G272,IF(H272="N/A",G272,G272&amp;CHAR(10)&amp;CHAR(10)&amp;"Notes:"&amp;CHAR(10)&amp;H272)))</f>
        <v/>
      </c>
      <c r="E272" s="26" t="str">
        <f>IF(B272="","Z-SORT ORDER",B272)</f>
        <v>Z-SORT ORDER</v>
      </c>
      <c r="F272" s="33"/>
      <c r="G272" s="33"/>
      <c r="H272" s="33"/>
      <c r="I272" s="33"/>
      <c r="J272" s="33"/>
    </row>
    <row r="273" spans="1:10" ht="14.4" customHeight="1" x14ac:dyDescent="0.3">
      <c r="A273" s="29" t="str">
        <f>IF(F273=0,"",F273)</f>
        <v/>
      </c>
      <c r="B273" s="29" t="str">
        <f>_xlfn.IFNA(VLOOKUP(I273, Components!$A$2:$C$570, 3, FALSE),"")</f>
        <v/>
      </c>
      <c r="C273" s="29" t="str">
        <f>IF(J273&gt;0,J273,"")</f>
        <v/>
      </c>
      <c r="D273" s="29" t="str">
        <f>IF(G273="","",IF(H273="",G273,IF(H273="N/A",G273,G273&amp;CHAR(10)&amp;CHAR(10)&amp;"Notes:"&amp;CHAR(10)&amp;H273)))</f>
        <v/>
      </c>
      <c r="E273" s="26" t="str">
        <f>IF(B273="","Z-SORT ORDER",B273)</f>
        <v>Z-SORT ORDER</v>
      </c>
      <c r="F273" s="33"/>
      <c r="G273" s="33"/>
      <c r="H273" s="33"/>
      <c r="I273" s="33"/>
      <c r="J273" s="33"/>
    </row>
    <row r="274" spans="1:10" ht="14.4" customHeight="1" x14ac:dyDescent="0.3">
      <c r="A274" s="29" t="str">
        <f>IF(F274=0,"",F274)</f>
        <v/>
      </c>
      <c r="B274" s="29" t="str">
        <f>_xlfn.IFNA(VLOOKUP(I274, Components!$A$2:$C$570, 3, FALSE),"")</f>
        <v/>
      </c>
      <c r="C274" s="29" t="str">
        <f>IF(J274&gt;0,J274,"")</f>
        <v/>
      </c>
      <c r="D274" s="29" t="str">
        <f>IF(G274="","",IF(H274="",G274,IF(H274="N/A",G274,G274&amp;CHAR(10)&amp;CHAR(10)&amp;"Notes:"&amp;CHAR(10)&amp;H274)))</f>
        <v/>
      </c>
      <c r="E274" s="26" t="str">
        <f>IF(B274="","Z-SORT ORDER",B274)</f>
        <v>Z-SORT ORDER</v>
      </c>
      <c r="F274" s="33"/>
      <c r="G274" s="33"/>
      <c r="H274" s="33"/>
      <c r="I274" s="33"/>
      <c r="J274" s="33"/>
    </row>
    <row r="275" spans="1:10" ht="14.4" customHeight="1" x14ac:dyDescent="0.3">
      <c r="A275" s="29" t="str">
        <f>IF(F275=0,"",F275)</f>
        <v/>
      </c>
      <c r="B275" s="29" t="str">
        <f>_xlfn.IFNA(VLOOKUP(I275, Components!$A$2:$C$570, 3, FALSE),"")</f>
        <v/>
      </c>
      <c r="C275" s="29" t="str">
        <f>IF(J275&gt;0,J275,"")</f>
        <v/>
      </c>
      <c r="D275" s="29" t="str">
        <f>IF(G275="","",IF(H275="",G275,IF(H275="N/A",G275,G275&amp;CHAR(10)&amp;CHAR(10)&amp;"Notes:"&amp;CHAR(10)&amp;H275)))</f>
        <v/>
      </c>
      <c r="E275" s="26" t="str">
        <f>IF(B275="","Z-SORT ORDER",B275)</f>
        <v>Z-SORT ORDER</v>
      </c>
      <c r="F275" s="33"/>
      <c r="G275" s="33"/>
      <c r="H275" s="33"/>
      <c r="I275" s="33"/>
      <c r="J275" s="33"/>
    </row>
    <row r="276" spans="1:10" ht="14.4" customHeight="1" x14ac:dyDescent="0.3">
      <c r="A276" s="29" t="str">
        <f>IF(F276=0,"",F276)</f>
        <v/>
      </c>
      <c r="B276" s="29" t="str">
        <f>_xlfn.IFNA(VLOOKUP(I276, Components!$A$2:$C$570, 3, FALSE),"")</f>
        <v/>
      </c>
      <c r="C276" s="29" t="str">
        <f>IF(J276&gt;0,J276,"")</f>
        <v/>
      </c>
      <c r="D276" s="29" t="str">
        <f>IF(G276="","",IF(H276="",G276,IF(H276="N/A",G276,G276&amp;CHAR(10)&amp;CHAR(10)&amp;"Notes:"&amp;CHAR(10)&amp;H276)))</f>
        <v/>
      </c>
      <c r="E276" s="26" t="str">
        <f>IF(B276="","Z-SORT ORDER",B276)</f>
        <v>Z-SORT ORDER</v>
      </c>
      <c r="F276" s="33"/>
      <c r="G276" s="33"/>
      <c r="H276" s="33"/>
      <c r="I276" s="33"/>
      <c r="J276" s="33"/>
    </row>
    <row r="277" spans="1:10" ht="14.4" customHeight="1" x14ac:dyDescent="0.3">
      <c r="A277" s="29" t="str">
        <f>IF(F277=0,"",F277)</f>
        <v/>
      </c>
      <c r="B277" s="29" t="str">
        <f>_xlfn.IFNA(VLOOKUP(I277, Components!$A$2:$C$570, 3, FALSE),"")</f>
        <v/>
      </c>
      <c r="C277" s="29" t="str">
        <f>IF(J277&gt;0,J277,"")</f>
        <v/>
      </c>
      <c r="D277" s="29" t="str">
        <f>IF(G277="","",IF(H277="",G277,IF(H277="N/A",G277,G277&amp;CHAR(10)&amp;CHAR(10)&amp;"Notes:"&amp;CHAR(10)&amp;H277)))</f>
        <v/>
      </c>
      <c r="E277" s="26" t="str">
        <f>IF(B277="","Z-SORT ORDER",B277)</f>
        <v>Z-SORT ORDER</v>
      </c>
      <c r="F277" s="33"/>
      <c r="G277" s="33"/>
      <c r="H277" s="33"/>
      <c r="I277" s="33"/>
      <c r="J277" s="33"/>
    </row>
    <row r="278" spans="1:10" ht="14.4" customHeight="1" x14ac:dyDescent="0.3">
      <c r="A278" s="29" t="str">
        <f>IF(F278=0,"",F278)</f>
        <v/>
      </c>
      <c r="B278" s="29" t="str">
        <f>_xlfn.IFNA(VLOOKUP(I278, Components!$A$2:$C$570, 3, FALSE),"")</f>
        <v/>
      </c>
      <c r="C278" s="29" t="str">
        <f>IF(J278&gt;0,J278,"")</f>
        <v/>
      </c>
      <c r="D278" s="29" t="str">
        <f>IF(G278="","",IF(H278="",G278,IF(H278="N/A",G278,G278&amp;CHAR(10)&amp;CHAR(10)&amp;"Notes:"&amp;CHAR(10)&amp;H278)))</f>
        <v/>
      </c>
      <c r="E278" s="26" t="str">
        <f>IF(B278="","Z-SORT ORDER",B278)</f>
        <v>Z-SORT ORDER</v>
      </c>
      <c r="F278" s="33"/>
      <c r="G278" s="33"/>
      <c r="H278" s="33"/>
      <c r="I278" s="33"/>
      <c r="J278" s="33"/>
    </row>
    <row r="279" spans="1:10" ht="14.4" customHeight="1" x14ac:dyDescent="0.3">
      <c r="A279" s="29" t="str">
        <f>IF(F279=0,"",F279)</f>
        <v/>
      </c>
      <c r="B279" s="29" t="str">
        <f>_xlfn.IFNA(VLOOKUP(I279, Components!$A$2:$C$570, 3, FALSE),"")</f>
        <v/>
      </c>
      <c r="C279" s="29" t="str">
        <f>IF(J279&gt;0,J279,"")</f>
        <v/>
      </c>
      <c r="D279" s="29" t="str">
        <f>IF(G279="","",IF(H279="",G279,IF(H279="N/A",G279,G279&amp;CHAR(10)&amp;CHAR(10)&amp;"Notes:"&amp;CHAR(10)&amp;H279)))</f>
        <v/>
      </c>
      <c r="E279" s="26" t="str">
        <f>IF(B279="","Z-SORT ORDER",B279)</f>
        <v>Z-SORT ORDER</v>
      </c>
      <c r="F279" s="33"/>
      <c r="G279" s="33"/>
      <c r="H279" s="33"/>
      <c r="I279" s="33"/>
      <c r="J279" s="33"/>
    </row>
    <row r="280" spans="1:10" ht="14.4" customHeight="1" x14ac:dyDescent="0.3">
      <c r="A280" s="29" t="str">
        <f>IF(F280=0,"",F280)</f>
        <v/>
      </c>
      <c r="B280" s="29" t="str">
        <f>_xlfn.IFNA(VLOOKUP(I280, Components!$A$2:$C$570, 3, FALSE),"")</f>
        <v/>
      </c>
      <c r="C280" s="29" t="str">
        <f>IF(J280&gt;0,J280,"")</f>
        <v/>
      </c>
      <c r="D280" s="29" t="str">
        <f>IF(G280="","",IF(H280="",G280,IF(H280="N/A",G280,G280&amp;CHAR(10)&amp;CHAR(10)&amp;"Notes:"&amp;CHAR(10)&amp;H280)))</f>
        <v/>
      </c>
      <c r="E280" s="26" t="str">
        <f>IF(B280="","Z-SORT ORDER",B280)</f>
        <v>Z-SORT ORDER</v>
      </c>
      <c r="F280" s="33"/>
      <c r="G280" s="33"/>
      <c r="H280" s="33"/>
      <c r="I280" s="33"/>
      <c r="J280" s="33"/>
    </row>
    <row r="281" spans="1:10" ht="14.4" customHeight="1" x14ac:dyDescent="0.3">
      <c r="A281" s="29" t="str">
        <f>IF(F281=0,"",F281)</f>
        <v/>
      </c>
      <c r="B281" s="29" t="str">
        <f>_xlfn.IFNA(VLOOKUP(I281, Components!$A$2:$C$570, 3, FALSE),"")</f>
        <v/>
      </c>
      <c r="C281" s="29" t="str">
        <f>IF(J281&gt;0,J281,"")</f>
        <v/>
      </c>
      <c r="D281" s="29" t="str">
        <f>IF(G281="","",IF(H281="",G281,IF(H281="N/A",G281,G281&amp;CHAR(10)&amp;CHAR(10)&amp;"Notes:"&amp;CHAR(10)&amp;H281)))</f>
        <v/>
      </c>
      <c r="E281" s="26" t="str">
        <f>IF(B281="","Z-SORT ORDER",B281)</f>
        <v>Z-SORT ORDER</v>
      </c>
      <c r="F281" s="33"/>
      <c r="G281" s="33"/>
      <c r="H281" s="33"/>
      <c r="I281" s="33"/>
      <c r="J281" s="33"/>
    </row>
    <row r="282" spans="1:10" ht="14.4" customHeight="1" x14ac:dyDescent="0.3">
      <c r="A282" s="29" t="str">
        <f>IF(F282=0,"",F282)</f>
        <v/>
      </c>
      <c r="B282" s="29" t="str">
        <f>_xlfn.IFNA(VLOOKUP(I282, Components!$A$2:$C$570, 3, FALSE),"")</f>
        <v/>
      </c>
      <c r="C282" s="29" t="str">
        <f>IF(J282&gt;0,J282,"")</f>
        <v/>
      </c>
      <c r="D282" s="29" t="str">
        <f>IF(G282="","",IF(H282="",G282,IF(H282="N/A",G282,G282&amp;CHAR(10)&amp;CHAR(10)&amp;"Notes:"&amp;CHAR(10)&amp;H282)))</f>
        <v/>
      </c>
      <c r="E282" s="26" t="str">
        <f>IF(B282="","Z-SORT ORDER",B282)</f>
        <v>Z-SORT ORDER</v>
      </c>
      <c r="F282" s="33"/>
      <c r="G282" s="33"/>
      <c r="H282" s="33"/>
      <c r="I282" s="33"/>
      <c r="J282" s="33"/>
    </row>
    <row r="283" spans="1:10" ht="14.4" customHeight="1" x14ac:dyDescent="0.3">
      <c r="A283" s="29" t="str">
        <f>IF(F283=0,"",F283)</f>
        <v/>
      </c>
      <c r="B283" s="29" t="str">
        <f>_xlfn.IFNA(VLOOKUP(I283, Components!$A$2:$C$570, 3, FALSE),"")</f>
        <v/>
      </c>
      <c r="C283" s="29" t="str">
        <f>IF(J283&gt;0,J283,"")</f>
        <v/>
      </c>
      <c r="D283" s="29" t="str">
        <f>IF(G283="","",IF(H283="",G283,IF(H283="N/A",G283,G283&amp;CHAR(10)&amp;CHAR(10)&amp;"Notes:"&amp;CHAR(10)&amp;H283)))</f>
        <v/>
      </c>
      <c r="E283" s="26" t="str">
        <f>IF(B283="","Z-SORT ORDER",B283)</f>
        <v>Z-SORT ORDER</v>
      </c>
      <c r="F283" s="33"/>
      <c r="G283" s="33"/>
      <c r="H283" s="33"/>
      <c r="I283" s="33"/>
      <c r="J283" s="33"/>
    </row>
    <row r="284" spans="1:10" ht="14.4" customHeight="1" x14ac:dyDescent="0.3">
      <c r="A284" s="29" t="str">
        <f>IF(F284=0,"",F284)</f>
        <v/>
      </c>
      <c r="B284" s="29" t="str">
        <f>_xlfn.IFNA(VLOOKUP(I284, Components!$A$2:$C$570, 3, FALSE),"")</f>
        <v/>
      </c>
      <c r="C284" s="29" t="str">
        <f>IF(J284&gt;0,J284,"")</f>
        <v/>
      </c>
      <c r="D284" s="29" t="str">
        <f>IF(G284="","",IF(H284="",G284,IF(H284="N/A",G284,G284&amp;CHAR(10)&amp;CHAR(10)&amp;"Notes:"&amp;CHAR(10)&amp;H284)))</f>
        <v/>
      </c>
      <c r="E284" s="26" t="str">
        <f>IF(B284="","Z-SORT ORDER",B284)</f>
        <v>Z-SORT ORDER</v>
      </c>
      <c r="F284" s="33"/>
      <c r="G284" s="33"/>
      <c r="H284" s="33"/>
      <c r="I284" s="33"/>
      <c r="J284" s="33"/>
    </row>
    <row r="285" spans="1:10" ht="14.4" customHeight="1" x14ac:dyDescent="0.3">
      <c r="A285" s="29" t="str">
        <f>IF(F285=0,"",F285)</f>
        <v/>
      </c>
      <c r="B285" s="29" t="str">
        <f>_xlfn.IFNA(VLOOKUP(I285, Components!$A$2:$C$570, 3, FALSE),"")</f>
        <v/>
      </c>
      <c r="C285" s="29" t="str">
        <f>IF(J285&gt;0,J285,"")</f>
        <v/>
      </c>
      <c r="D285" s="29" t="str">
        <f>IF(G285="","",IF(H285="",G285,IF(H285="N/A",G285,G285&amp;CHAR(10)&amp;CHAR(10)&amp;"Notes:"&amp;CHAR(10)&amp;H285)))</f>
        <v/>
      </c>
      <c r="E285" s="26" t="str">
        <f>IF(B285="","Z-SORT ORDER",B285)</f>
        <v>Z-SORT ORDER</v>
      </c>
      <c r="F285" s="33"/>
      <c r="G285" s="33"/>
      <c r="H285" s="33"/>
      <c r="I285" s="33"/>
      <c r="J285" s="33"/>
    </row>
    <row r="286" spans="1:10" ht="14.4" customHeight="1" x14ac:dyDescent="0.3">
      <c r="A286" s="29" t="str">
        <f>IF(F286=0,"",F286)</f>
        <v/>
      </c>
      <c r="B286" s="29" t="str">
        <f>_xlfn.IFNA(VLOOKUP(I286, Components!$A$2:$C$570, 3, FALSE),"")</f>
        <v/>
      </c>
      <c r="C286" s="29" t="str">
        <f>IF(J286&gt;0,J286,"")</f>
        <v/>
      </c>
      <c r="D286" s="29" t="str">
        <f>IF(G286="","",IF(H286="",G286,IF(H286="N/A",G286,G286&amp;CHAR(10)&amp;CHAR(10)&amp;"Notes:"&amp;CHAR(10)&amp;H286)))</f>
        <v/>
      </c>
      <c r="E286" s="26" t="str">
        <f>IF(B286="","Z-SORT ORDER",B286)</f>
        <v>Z-SORT ORDER</v>
      </c>
      <c r="F286" s="33"/>
      <c r="G286" s="33"/>
      <c r="H286" s="33"/>
      <c r="I286" s="33"/>
      <c r="J286" s="33"/>
    </row>
    <row r="287" spans="1:10" ht="14.4" customHeight="1" x14ac:dyDescent="0.3">
      <c r="A287" s="29" t="str">
        <f>IF(F287=0,"",F287)</f>
        <v/>
      </c>
      <c r="B287" s="29" t="str">
        <f>_xlfn.IFNA(VLOOKUP(I287, Components!$A$2:$C$570, 3, FALSE),"")</f>
        <v/>
      </c>
      <c r="C287" s="29" t="str">
        <f>IF(J287&gt;0,J287,"")</f>
        <v/>
      </c>
      <c r="D287" s="29" t="str">
        <f>IF(G287="","",IF(H287="",G287,IF(H287="N/A",G287,G287&amp;CHAR(10)&amp;CHAR(10)&amp;"Notes:"&amp;CHAR(10)&amp;H287)))</f>
        <v/>
      </c>
      <c r="E287" s="26" t="str">
        <f>IF(B287="","Z-SORT ORDER",B287)</f>
        <v>Z-SORT ORDER</v>
      </c>
      <c r="F287" s="33"/>
      <c r="G287" s="33"/>
      <c r="H287" s="33"/>
      <c r="I287" s="33"/>
      <c r="J287" s="33"/>
    </row>
    <row r="288" spans="1:10" ht="14.4" customHeight="1" x14ac:dyDescent="0.3">
      <c r="A288" s="29" t="str">
        <f>IF(F288=0,"",F288)</f>
        <v/>
      </c>
      <c r="B288" s="29" t="str">
        <f>_xlfn.IFNA(VLOOKUP(I288, Components!$A$2:$C$570, 3, FALSE),"")</f>
        <v/>
      </c>
      <c r="C288" s="29" t="str">
        <f>IF(J288&gt;0,J288,"")</f>
        <v/>
      </c>
      <c r="D288" s="29" t="str">
        <f>IF(G288="","",IF(H288="",G288,IF(H288="N/A",G288,G288&amp;CHAR(10)&amp;CHAR(10)&amp;"Notes:"&amp;CHAR(10)&amp;H288)))</f>
        <v/>
      </c>
      <c r="E288" s="26" t="str">
        <f>IF(B288="","Z-SORT ORDER",B288)</f>
        <v>Z-SORT ORDER</v>
      </c>
      <c r="F288" s="33"/>
      <c r="G288" s="33"/>
      <c r="H288" s="33"/>
      <c r="I288" s="33"/>
      <c r="J288" s="33"/>
    </row>
    <row r="289" spans="1:10" ht="14.4" customHeight="1" x14ac:dyDescent="0.3">
      <c r="A289" s="29" t="str">
        <f>IF(F289=0,"",F289)</f>
        <v/>
      </c>
      <c r="B289" s="29" t="str">
        <f>_xlfn.IFNA(VLOOKUP(I289, Components!$A$2:$C$570, 3, FALSE),"")</f>
        <v/>
      </c>
      <c r="C289" s="29" t="str">
        <f>IF(J289&gt;0,J289,"")</f>
        <v/>
      </c>
      <c r="D289" s="29" t="str">
        <f>IF(G289="","",IF(H289="",G289,IF(H289="N/A",G289,G289&amp;CHAR(10)&amp;CHAR(10)&amp;"Notes:"&amp;CHAR(10)&amp;H289)))</f>
        <v/>
      </c>
      <c r="E289" s="26" t="str">
        <f>IF(B289="","Z-SORT ORDER",B289)</f>
        <v>Z-SORT ORDER</v>
      </c>
      <c r="F289" s="33"/>
      <c r="G289" s="33"/>
      <c r="H289" s="33"/>
      <c r="I289" s="33"/>
      <c r="J289" s="33"/>
    </row>
    <row r="290" spans="1:10" ht="14.4" customHeight="1" x14ac:dyDescent="0.3">
      <c r="A290" s="29" t="str">
        <f>IF(F290=0,"",F290)</f>
        <v/>
      </c>
      <c r="B290" s="29" t="str">
        <f>_xlfn.IFNA(VLOOKUP(I290, Components!$A$2:$C$570, 3, FALSE),"")</f>
        <v/>
      </c>
      <c r="C290" s="29" t="str">
        <f>IF(J290&gt;0,J290,"")</f>
        <v/>
      </c>
      <c r="D290" s="29" t="str">
        <f>IF(G290="","",IF(H290="",G290,IF(H290="N/A",G290,G290&amp;CHAR(10)&amp;CHAR(10)&amp;"Notes:"&amp;CHAR(10)&amp;H290)))</f>
        <v/>
      </c>
      <c r="E290" s="26" t="str">
        <f>IF(B290="","Z-SORT ORDER",B290)</f>
        <v>Z-SORT ORDER</v>
      </c>
      <c r="F290" s="33"/>
      <c r="G290" s="33"/>
      <c r="H290" s="33"/>
      <c r="I290" s="33"/>
      <c r="J290" s="33"/>
    </row>
    <row r="291" spans="1:10" ht="14.4" customHeight="1" x14ac:dyDescent="0.3">
      <c r="A291" s="29" t="str">
        <f>IF(F291=0,"",F291)</f>
        <v/>
      </c>
      <c r="B291" s="29" t="str">
        <f>_xlfn.IFNA(VLOOKUP(I291, Components!$A$2:$C$570, 3, FALSE),"")</f>
        <v/>
      </c>
      <c r="C291" s="29" t="str">
        <f>IF(J291&gt;0,J291,"")</f>
        <v/>
      </c>
      <c r="D291" s="29" t="str">
        <f>IF(G291="","",IF(H291="",G291,IF(H291="N/A",G291,G291&amp;CHAR(10)&amp;CHAR(10)&amp;"Notes:"&amp;CHAR(10)&amp;H291)))</f>
        <v/>
      </c>
      <c r="E291" s="26" t="str">
        <f>IF(B291="","Z-SORT ORDER",B291)</f>
        <v>Z-SORT ORDER</v>
      </c>
      <c r="F291" s="33"/>
      <c r="G291" s="33"/>
      <c r="H291" s="33"/>
      <c r="I291" s="33"/>
      <c r="J291" s="33"/>
    </row>
    <row r="292" spans="1:10" ht="14.4" customHeight="1" x14ac:dyDescent="0.3">
      <c r="A292" s="29" t="str">
        <f>IF(F292=0,"",F292)</f>
        <v/>
      </c>
      <c r="B292" s="29" t="str">
        <f>_xlfn.IFNA(VLOOKUP(I292, Components!$A$2:$C$570, 3, FALSE),"")</f>
        <v/>
      </c>
      <c r="C292" s="29" t="str">
        <f>IF(J292&gt;0,J292,"")</f>
        <v/>
      </c>
      <c r="D292" s="29" t="str">
        <f>IF(G292="","",IF(H292="",G292,IF(H292="N/A",G292,G292&amp;CHAR(10)&amp;CHAR(10)&amp;"Notes:"&amp;CHAR(10)&amp;H292)))</f>
        <v/>
      </c>
      <c r="E292" s="26" t="str">
        <f>IF(B292="","Z-SORT ORDER",B292)</f>
        <v>Z-SORT ORDER</v>
      </c>
      <c r="F292" s="33"/>
      <c r="G292" s="33"/>
      <c r="H292" s="33"/>
      <c r="I292" s="33"/>
      <c r="J292" s="33"/>
    </row>
    <row r="293" spans="1:10" ht="14.4" customHeight="1" x14ac:dyDescent="0.3">
      <c r="A293" s="29" t="str">
        <f>IF(F293=0,"",F293)</f>
        <v/>
      </c>
      <c r="B293" s="29" t="str">
        <f>_xlfn.IFNA(VLOOKUP(I293, Components!$A$2:$C$570, 3, FALSE),"")</f>
        <v/>
      </c>
      <c r="C293" s="29" t="str">
        <f>IF(J293&gt;0,J293,"")</f>
        <v/>
      </c>
      <c r="D293" s="29" t="str">
        <f>IF(G293="","",IF(H293="",G293,IF(H293="N/A",G293,G293&amp;CHAR(10)&amp;CHAR(10)&amp;"Notes:"&amp;CHAR(10)&amp;H293)))</f>
        <v/>
      </c>
      <c r="E293" s="26" t="str">
        <f>IF(B293="","Z-SORT ORDER",B293)</f>
        <v>Z-SORT ORDER</v>
      </c>
      <c r="F293" s="33"/>
      <c r="G293" s="33"/>
      <c r="H293" s="33"/>
      <c r="I293" s="33"/>
      <c r="J293" s="33"/>
    </row>
    <row r="294" spans="1:10" ht="14.4" customHeight="1" x14ac:dyDescent="0.3">
      <c r="A294" s="29" t="str">
        <f>IF(F294=0,"",F294)</f>
        <v/>
      </c>
      <c r="B294" s="29" t="str">
        <f>_xlfn.IFNA(VLOOKUP(I294, Components!$A$2:$C$570, 3, FALSE),"")</f>
        <v/>
      </c>
      <c r="C294" s="29" t="str">
        <f>IF(J294&gt;0,J294,"")</f>
        <v/>
      </c>
      <c r="D294" s="29" t="str">
        <f>IF(G294="","",IF(H294="",G294,IF(H294="N/A",G294,G294&amp;CHAR(10)&amp;CHAR(10)&amp;"Notes:"&amp;CHAR(10)&amp;H294)))</f>
        <v/>
      </c>
      <c r="E294" s="26" t="str">
        <f>IF(B294="","Z-SORT ORDER",B294)</f>
        <v>Z-SORT ORDER</v>
      </c>
      <c r="F294" s="33"/>
      <c r="G294" s="33"/>
      <c r="H294" s="33"/>
      <c r="I294" s="33"/>
      <c r="J294" s="33"/>
    </row>
    <row r="295" spans="1:10" ht="14.4" customHeight="1" x14ac:dyDescent="0.3">
      <c r="A295" s="29" t="str">
        <f>IF(F295=0,"",F295)</f>
        <v/>
      </c>
      <c r="B295" s="29" t="str">
        <f>_xlfn.IFNA(VLOOKUP(I295, Components!$A$2:$C$570, 3, FALSE),"")</f>
        <v/>
      </c>
      <c r="C295" s="29" t="str">
        <f>IF(J295&gt;0,J295,"")</f>
        <v/>
      </c>
      <c r="D295" s="29" t="str">
        <f>IF(G295="","",IF(H295="",G295,IF(H295="N/A",G295,G295&amp;CHAR(10)&amp;CHAR(10)&amp;"Notes:"&amp;CHAR(10)&amp;H295)))</f>
        <v/>
      </c>
      <c r="E295" s="26" t="str">
        <f>IF(B295="","Z-SORT ORDER",B295)</f>
        <v>Z-SORT ORDER</v>
      </c>
      <c r="F295" s="33"/>
      <c r="G295" s="33"/>
      <c r="H295" s="33"/>
      <c r="I295" s="33"/>
      <c r="J295" s="33"/>
    </row>
    <row r="296" spans="1:10" ht="14.4" customHeight="1" x14ac:dyDescent="0.3">
      <c r="A296" s="29" t="str">
        <f>IF(F296=0,"",F296)</f>
        <v/>
      </c>
      <c r="B296" s="29" t="str">
        <f>_xlfn.IFNA(VLOOKUP(I296, Components!$A$2:$C$570, 3, FALSE),"")</f>
        <v/>
      </c>
      <c r="C296" s="29" t="str">
        <f>IF(J296&gt;0,J296,"")</f>
        <v/>
      </c>
      <c r="D296" s="29" t="str">
        <f>IF(G296="","",IF(H296="",G296,IF(H296="N/A",G296,G296&amp;CHAR(10)&amp;CHAR(10)&amp;"Notes:"&amp;CHAR(10)&amp;H296)))</f>
        <v/>
      </c>
      <c r="E296" s="26" t="str">
        <f>IF(B296="","Z-SORT ORDER",B296)</f>
        <v>Z-SORT ORDER</v>
      </c>
      <c r="F296" s="33"/>
      <c r="G296" s="33"/>
      <c r="H296" s="33"/>
      <c r="I296" s="33"/>
      <c r="J296" s="33"/>
    </row>
    <row r="297" spans="1:10" ht="14.4" customHeight="1" x14ac:dyDescent="0.3">
      <c r="A297" s="29" t="str">
        <f>IF(F297=0,"",F297)</f>
        <v/>
      </c>
      <c r="B297" s="29" t="str">
        <f>_xlfn.IFNA(VLOOKUP(I297, Components!$A$2:$C$570, 3, FALSE),"")</f>
        <v/>
      </c>
      <c r="C297" s="29" t="str">
        <f>IF(J297&gt;0,J297,"")</f>
        <v/>
      </c>
      <c r="D297" s="29" t="str">
        <f>IF(G297="","",IF(H297="",G297,IF(H297="N/A",G297,G297&amp;CHAR(10)&amp;CHAR(10)&amp;"Notes:"&amp;CHAR(10)&amp;H297)))</f>
        <v/>
      </c>
      <c r="E297" s="26" t="str">
        <f>IF(B297="","Z-SORT ORDER",B297)</f>
        <v>Z-SORT ORDER</v>
      </c>
      <c r="F297" s="33"/>
      <c r="G297" s="33"/>
      <c r="H297" s="33"/>
      <c r="I297" s="33"/>
      <c r="J297" s="33"/>
    </row>
    <row r="298" spans="1:10" ht="14.4" customHeight="1" x14ac:dyDescent="0.3">
      <c r="A298" s="29" t="str">
        <f>IF(F298=0,"",F298)</f>
        <v/>
      </c>
      <c r="B298" s="29" t="str">
        <f>_xlfn.IFNA(VLOOKUP(I298, Components!$A$2:$C$570, 3, FALSE),"")</f>
        <v/>
      </c>
      <c r="C298" s="29" t="str">
        <f>IF(J298&gt;0,J298,"")</f>
        <v/>
      </c>
      <c r="D298" s="29" t="str">
        <f>IF(G298="","",IF(H298="",G298,IF(H298="N/A",G298,G298&amp;CHAR(10)&amp;CHAR(10)&amp;"Notes:"&amp;CHAR(10)&amp;H298)))</f>
        <v/>
      </c>
      <c r="E298" s="26" t="str">
        <f>IF(B298="","Z-SORT ORDER",B298)</f>
        <v>Z-SORT ORDER</v>
      </c>
      <c r="F298" s="33"/>
      <c r="G298" s="33"/>
      <c r="H298" s="33"/>
      <c r="I298" s="33"/>
      <c r="J298" s="33"/>
    </row>
    <row r="299" spans="1:10" s="4" customFormat="1" ht="14.4" customHeight="1" x14ac:dyDescent="0.3">
      <c r="A299" s="29" t="str">
        <f>IF(F299=0,"",F299)</f>
        <v/>
      </c>
      <c r="B299" s="29" t="str">
        <f>_xlfn.IFNA(VLOOKUP(I299, Components!$A$2:$C$570, 3, FALSE),"")</f>
        <v/>
      </c>
      <c r="C299" s="29" t="str">
        <f>IF(J299&gt;0,J299,"")</f>
        <v/>
      </c>
      <c r="D299" s="29" t="str">
        <f>IF(G299="","",IF(H299="",G299,IF(H299="N/A",G299,G299&amp;CHAR(10)&amp;CHAR(10)&amp;"Notes:"&amp;CHAR(10)&amp;H299)))</f>
        <v/>
      </c>
      <c r="E299" s="26" t="str">
        <f>IF(B299="","Z-SORT ORDER",B299)</f>
        <v>Z-SORT ORDER</v>
      </c>
      <c r="F299" s="33"/>
      <c r="G299" s="33"/>
      <c r="H299" s="33"/>
      <c r="I299" s="33"/>
      <c r="J299" s="33"/>
    </row>
    <row r="300" spans="1:10" s="4" customFormat="1" ht="14.4" customHeight="1" x14ac:dyDescent="0.3">
      <c r="A300" s="29" t="str">
        <f>IF(F300=0,"",F300)</f>
        <v/>
      </c>
      <c r="B300" s="30" t="str">
        <f>_xlfn.IFNA(VLOOKUP(I300, Components!$A$2:$C$570, 3, FALSE),"")</f>
        <v/>
      </c>
      <c r="C300" s="30" t="str">
        <f>IF(J300&gt;0,J300,"")</f>
        <v/>
      </c>
      <c r="D300" s="30" t="str">
        <f>IF(G300="","",IF(H300="",G300,IF(H300="N/A",G300,G300&amp;CHAR(10)&amp;CHAR(10)&amp;"Notes:"&amp;CHAR(10)&amp;H300)))</f>
        <v/>
      </c>
      <c r="E300" s="26" t="str">
        <f>IF(B300="","Z-SORT ORDER",B300)</f>
        <v>Z-SORT ORDER</v>
      </c>
      <c r="F300" s="34"/>
      <c r="G300" s="33"/>
      <c r="H300" s="33"/>
      <c r="I300" s="33"/>
      <c r="J300" s="33"/>
    </row>
    <row r="301" spans="1:10" s="4" customFormat="1" ht="14.4" customHeight="1" x14ac:dyDescent="0.3">
      <c r="A301" s="29" t="str">
        <f>IF(F301=0,"",F301)</f>
        <v/>
      </c>
      <c r="B301" s="30" t="str">
        <f>_xlfn.IFNA(VLOOKUP(I301, Components!$A$2:$C$570, 3, FALSE),"")</f>
        <v/>
      </c>
      <c r="C301" s="30" t="str">
        <f>IF(J301&gt;0,J301,"")</f>
        <v/>
      </c>
      <c r="D301" s="30" t="str">
        <f>IF(G301="","",IF(H301="",G301,IF(H301="N/A",G301,G301&amp;CHAR(10)&amp;CHAR(10)&amp;"Notes:"&amp;CHAR(10)&amp;H301)))</f>
        <v/>
      </c>
      <c r="E301" s="26" t="str">
        <f>IF(B301="","Z-SORT ORDER",B301)</f>
        <v>Z-SORT ORDER</v>
      </c>
      <c r="F301" s="34"/>
      <c r="G301" s="33"/>
      <c r="H301" s="33"/>
      <c r="I301" s="33"/>
      <c r="J301" s="33"/>
    </row>
    <row r="302" spans="1:10" s="4" customFormat="1" ht="14.4" customHeight="1" x14ac:dyDescent="0.3">
      <c r="A302" s="29" t="str">
        <f>IF(F302=0,"",F302)</f>
        <v/>
      </c>
      <c r="B302" s="30" t="str">
        <f>_xlfn.IFNA(VLOOKUP(I302, Components!$A$2:$C$570, 3, FALSE),"")</f>
        <v/>
      </c>
      <c r="C302" s="30" t="str">
        <f>IF(J302&gt;0,J302,"")</f>
        <v/>
      </c>
      <c r="D302" s="30" t="str">
        <f>IF(G302="","",IF(H302="",G302,IF(H302="N/A",G302,G302&amp;CHAR(10)&amp;CHAR(10)&amp;"Notes:"&amp;CHAR(10)&amp;H302)))</f>
        <v/>
      </c>
      <c r="E302" s="26" t="str">
        <f>IF(B302="","Z-SORT ORDER",B302)</f>
        <v>Z-SORT ORDER</v>
      </c>
      <c r="F302" s="34"/>
      <c r="G302" s="33"/>
      <c r="H302" s="33"/>
      <c r="I302" s="33"/>
      <c r="J302" s="33"/>
    </row>
    <row r="303" spans="1:10" s="4" customFormat="1" ht="14.4" customHeight="1" x14ac:dyDescent="0.3">
      <c r="A303" s="29" t="str">
        <f>IF(F303=0,"",F303)</f>
        <v/>
      </c>
      <c r="B303" s="30" t="str">
        <f>_xlfn.IFNA(VLOOKUP(I303, Components!$A$2:$C$570, 3, FALSE),"")</f>
        <v/>
      </c>
      <c r="C303" s="30" t="str">
        <f>IF(J303&gt;0,J303,"")</f>
        <v/>
      </c>
      <c r="D303" s="30" t="str">
        <f>IF(G303="","",IF(H303="",G303,IF(H303="N/A",G303,G303&amp;CHAR(10)&amp;CHAR(10)&amp;"Notes:"&amp;CHAR(10)&amp;H303)))</f>
        <v/>
      </c>
      <c r="E303" s="26" t="str">
        <f>IF(B303="","Z-SORT ORDER",B303)</f>
        <v>Z-SORT ORDER</v>
      </c>
      <c r="F303" s="34"/>
      <c r="G303" s="33"/>
      <c r="H303" s="33"/>
      <c r="I303" s="33"/>
      <c r="J303" s="33"/>
    </row>
    <row r="304" spans="1:10" s="4" customFormat="1" ht="14.4" customHeight="1" x14ac:dyDescent="0.3">
      <c r="A304" s="29" t="str">
        <f>IF(F304=0,"",F304)</f>
        <v/>
      </c>
      <c r="B304" s="30" t="str">
        <f>_xlfn.IFNA(VLOOKUP(I304, Components!$A$2:$C$570, 3, FALSE),"")</f>
        <v/>
      </c>
      <c r="C304" s="30" t="str">
        <f>IF(J304&gt;0,J304,"")</f>
        <v/>
      </c>
      <c r="D304" s="30" t="str">
        <f>IF(G304="","",IF(H304="",G304,IF(H304="N/A",G304,G304&amp;CHAR(10)&amp;CHAR(10)&amp;"Notes:"&amp;CHAR(10)&amp;H304)))</f>
        <v/>
      </c>
      <c r="E304" s="26" t="str">
        <f>IF(B304="","Z-SORT ORDER",B304)</f>
        <v>Z-SORT ORDER</v>
      </c>
      <c r="F304" s="34"/>
      <c r="G304" s="33"/>
      <c r="H304" s="33"/>
      <c r="I304" s="33"/>
      <c r="J304" s="33"/>
    </row>
    <row r="305" spans="1:10" s="4" customFormat="1" ht="14.4" customHeight="1" x14ac:dyDescent="0.3">
      <c r="A305" s="29" t="str">
        <f>IF(F305=0,"",F305)</f>
        <v/>
      </c>
      <c r="B305" s="30" t="str">
        <f>_xlfn.IFNA(VLOOKUP(I305, Components!$A$2:$C$570, 3, FALSE),"")</f>
        <v/>
      </c>
      <c r="C305" s="30" t="str">
        <f>IF(J305&gt;0,J305,"")</f>
        <v/>
      </c>
      <c r="D305" s="30" t="str">
        <f>IF(G305="","",IF(H305="",G305,IF(H305="N/A",G305,G305&amp;CHAR(10)&amp;CHAR(10)&amp;"Notes:"&amp;CHAR(10)&amp;H305)))</f>
        <v/>
      </c>
      <c r="E305" s="26" t="str">
        <f>IF(B305="","Z-SORT ORDER",B305)</f>
        <v>Z-SORT ORDER</v>
      </c>
      <c r="F305" s="34"/>
      <c r="G305" s="33"/>
      <c r="H305" s="33"/>
      <c r="I305" s="33"/>
      <c r="J305" s="33"/>
    </row>
    <row r="306" spans="1:10" s="4" customFormat="1" ht="14.4" customHeight="1" x14ac:dyDescent="0.3">
      <c r="A306" s="29" t="str">
        <f>IF(F306=0,"",F306)</f>
        <v/>
      </c>
      <c r="B306" s="30" t="str">
        <f>_xlfn.IFNA(VLOOKUP(I306, Components!$A$2:$C$570, 3, FALSE),"")</f>
        <v/>
      </c>
      <c r="C306" s="30" t="str">
        <f>IF(J306&gt;0,J306,"")</f>
        <v/>
      </c>
      <c r="D306" s="30" t="str">
        <f>IF(G306="","",IF(H306="",G306,IF(H306="N/A",G306,G306&amp;CHAR(10)&amp;CHAR(10)&amp;"Notes:"&amp;CHAR(10)&amp;H306)))</f>
        <v/>
      </c>
      <c r="E306" s="26" t="str">
        <f>IF(B306="","Z-SORT ORDER",B306)</f>
        <v>Z-SORT ORDER</v>
      </c>
      <c r="F306" s="34"/>
      <c r="G306" s="33"/>
      <c r="H306" s="33"/>
      <c r="I306" s="33"/>
      <c r="J306" s="33"/>
    </row>
    <row r="307" spans="1:10" s="4" customFormat="1" ht="14.4" customHeight="1" x14ac:dyDescent="0.3">
      <c r="A307" s="29" t="str">
        <f>IF(F307=0,"",F307)</f>
        <v/>
      </c>
      <c r="B307" s="30" t="str">
        <f>_xlfn.IFNA(VLOOKUP(I307, Components!$A$2:$C$570, 3, FALSE),"")</f>
        <v/>
      </c>
      <c r="C307" s="30" t="str">
        <f>IF(J307&gt;0,J307,"")</f>
        <v/>
      </c>
      <c r="D307" s="30" t="str">
        <f>IF(G307="","",IF(H307="",G307,IF(H307="N/A",G307,G307&amp;CHAR(10)&amp;CHAR(10)&amp;"Notes:"&amp;CHAR(10)&amp;H307)))</f>
        <v/>
      </c>
      <c r="E307" s="26" t="str">
        <f>IF(B307="","Z-SORT ORDER",B307)</f>
        <v>Z-SORT ORDER</v>
      </c>
      <c r="F307" s="34"/>
      <c r="G307" s="33"/>
      <c r="H307" s="33"/>
      <c r="I307" s="33"/>
      <c r="J307" s="33"/>
    </row>
    <row r="308" spans="1:10" s="4" customFormat="1" ht="14.4" customHeight="1" x14ac:dyDescent="0.3">
      <c r="A308" s="29" t="str">
        <f>IF(F308=0,"",F308)</f>
        <v/>
      </c>
      <c r="B308" s="30" t="str">
        <f>_xlfn.IFNA(VLOOKUP(I308, Components!$A$2:$C$570, 3, FALSE),"")</f>
        <v/>
      </c>
      <c r="C308" s="30" t="str">
        <f>IF(J308&gt;0,J308,"")</f>
        <v/>
      </c>
      <c r="D308" s="30" t="str">
        <f>IF(G308="","",IF(H308="",G308,IF(H308="N/A",G308,G308&amp;CHAR(10)&amp;CHAR(10)&amp;"Notes:"&amp;CHAR(10)&amp;H308)))</f>
        <v/>
      </c>
      <c r="E308" s="26" t="str">
        <f>IF(B308="","Z-SORT ORDER",B308)</f>
        <v>Z-SORT ORDER</v>
      </c>
      <c r="F308" s="34"/>
      <c r="G308" s="33"/>
      <c r="H308" s="33"/>
      <c r="I308" s="33"/>
      <c r="J308" s="33"/>
    </row>
    <row r="309" spans="1:10" s="4" customFormat="1" ht="14.4" customHeight="1" x14ac:dyDescent="0.3">
      <c r="A309" s="29" t="str">
        <f>IF(F309=0,"",F309)</f>
        <v/>
      </c>
      <c r="B309" s="30" t="str">
        <f>_xlfn.IFNA(VLOOKUP(I309, Components!$A$2:$C$570, 3, FALSE),"")</f>
        <v/>
      </c>
      <c r="C309" s="30" t="str">
        <f>IF(J309&gt;0,J309,"")</f>
        <v/>
      </c>
      <c r="D309" s="30" t="str">
        <f>IF(G309="","",IF(H309="",G309,IF(H309="N/A",G309,G309&amp;CHAR(10)&amp;CHAR(10)&amp;"Notes:"&amp;CHAR(10)&amp;H309)))</f>
        <v/>
      </c>
      <c r="E309" s="26" t="str">
        <f>IF(B309="","Z-SORT ORDER",B309)</f>
        <v>Z-SORT ORDER</v>
      </c>
      <c r="F309" s="34"/>
      <c r="G309" s="33"/>
      <c r="H309" s="33"/>
      <c r="I309" s="33"/>
      <c r="J309" s="33"/>
    </row>
    <row r="310" spans="1:10" s="4" customFormat="1" ht="14.4" customHeight="1" x14ac:dyDescent="0.3">
      <c r="A310" s="29" t="str">
        <f>IF(F310=0,"",F310)</f>
        <v/>
      </c>
      <c r="B310" s="30" t="str">
        <f>_xlfn.IFNA(VLOOKUP(I310, Components!$A$2:$C$570, 3, FALSE),"")</f>
        <v/>
      </c>
      <c r="C310" s="30" t="str">
        <f>IF(J310&gt;0,J310,"")</f>
        <v/>
      </c>
      <c r="D310" s="30" t="str">
        <f>IF(G310="","",IF(H310="",G310,IF(H310="N/A",G310,G310&amp;CHAR(10)&amp;CHAR(10)&amp;"Notes:"&amp;CHAR(10)&amp;H310)))</f>
        <v/>
      </c>
      <c r="E310" s="26" t="str">
        <f>IF(B310="","Z-SORT ORDER",B310)</f>
        <v>Z-SORT ORDER</v>
      </c>
      <c r="F310" s="34"/>
      <c r="G310" s="33"/>
      <c r="H310" s="33"/>
      <c r="I310" s="33"/>
      <c r="J310" s="33"/>
    </row>
    <row r="311" spans="1:10" s="4" customFormat="1" ht="14.4" customHeight="1" x14ac:dyDescent="0.3">
      <c r="A311" s="29" t="str">
        <f>IF(F311=0,"",F311)</f>
        <v/>
      </c>
      <c r="B311" s="30" t="str">
        <f>_xlfn.IFNA(VLOOKUP(I311, Components!$A$2:$C$570, 3, FALSE),"")</f>
        <v/>
      </c>
      <c r="C311" s="30" t="str">
        <f>IF(J311&gt;0,J311,"")</f>
        <v/>
      </c>
      <c r="D311" s="30" t="str">
        <f>IF(G311="","",IF(H311="",G311,IF(H311="N/A",G311,G311&amp;CHAR(10)&amp;CHAR(10)&amp;"Notes:"&amp;CHAR(10)&amp;H311)))</f>
        <v/>
      </c>
      <c r="E311" s="26" t="str">
        <f>IF(B311="","Z-SORT ORDER",B311)</f>
        <v>Z-SORT ORDER</v>
      </c>
      <c r="F311" s="34"/>
      <c r="G311" s="33"/>
      <c r="H311" s="33"/>
      <c r="I311" s="33"/>
      <c r="J311" s="33"/>
    </row>
    <row r="312" spans="1:10" s="4" customFormat="1" ht="14.4" customHeight="1" x14ac:dyDescent="0.3">
      <c r="A312" s="29" t="str">
        <f>IF(F312=0,"",F312)</f>
        <v/>
      </c>
      <c r="B312" s="30" t="str">
        <f>_xlfn.IFNA(VLOOKUP(I312, Components!$A$2:$C$570, 3, FALSE),"")</f>
        <v/>
      </c>
      <c r="C312" s="30" t="str">
        <f>IF(J312&gt;0,J312,"")</f>
        <v/>
      </c>
      <c r="D312" s="30" t="str">
        <f>IF(G312="","",IF(H312="",G312,IF(H312="N/A",G312,G312&amp;CHAR(10)&amp;CHAR(10)&amp;"Notes:"&amp;CHAR(10)&amp;H312)))</f>
        <v/>
      </c>
      <c r="E312" s="26" t="str">
        <f>IF(B312="","Z-SORT ORDER",B312)</f>
        <v>Z-SORT ORDER</v>
      </c>
      <c r="F312" s="34"/>
      <c r="G312" s="33"/>
      <c r="H312" s="33"/>
      <c r="I312" s="33"/>
      <c r="J312" s="33"/>
    </row>
    <row r="313" spans="1:10" s="4" customFormat="1" ht="14.4" customHeight="1" x14ac:dyDescent="0.3">
      <c r="A313" s="29" t="str">
        <f>IF(F313=0,"",F313)</f>
        <v/>
      </c>
      <c r="B313" s="30" t="str">
        <f>_xlfn.IFNA(VLOOKUP(I313, Components!$A$2:$C$570, 3, FALSE),"")</f>
        <v/>
      </c>
      <c r="C313" s="30" t="str">
        <f>IF(J313&gt;0,J313,"")</f>
        <v/>
      </c>
      <c r="D313" s="30" t="str">
        <f>IF(G313="","",IF(H313="",G313,IF(H313="N/A",G313,G313&amp;CHAR(10)&amp;CHAR(10)&amp;"Notes:"&amp;CHAR(10)&amp;H313)))</f>
        <v/>
      </c>
      <c r="E313" s="26" t="str">
        <f>IF(B313="","Z-SORT ORDER",B313)</f>
        <v>Z-SORT ORDER</v>
      </c>
      <c r="F313" s="34"/>
      <c r="G313" s="33"/>
      <c r="H313" s="33"/>
      <c r="I313" s="33"/>
      <c r="J313" s="33"/>
    </row>
    <row r="314" spans="1:10" s="4" customFormat="1" ht="14.4" customHeight="1" x14ac:dyDescent="0.3">
      <c r="A314" s="29" t="str">
        <f>IF(F314=0,"",F314)</f>
        <v/>
      </c>
      <c r="B314" s="30" t="str">
        <f>_xlfn.IFNA(VLOOKUP(I314, Components!$A$2:$C$570, 3, FALSE),"")</f>
        <v/>
      </c>
      <c r="C314" s="30" t="str">
        <f>IF(J314&gt;0,J314,"")</f>
        <v/>
      </c>
      <c r="D314" s="30" t="str">
        <f>IF(G314="","",IF(H314="",G314,IF(H314="N/A",G314,G314&amp;CHAR(10)&amp;CHAR(10)&amp;"Notes:"&amp;CHAR(10)&amp;H314)))</f>
        <v/>
      </c>
      <c r="E314" s="26" t="str">
        <f>IF(B314="","Z-SORT ORDER",B314)</f>
        <v>Z-SORT ORDER</v>
      </c>
      <c r="F314" s="34"/>
      <c r="G314" s="33"/>
      <c r="H314" s="33"/>
      <c r="I314" s="33"/>
      <c r="J314" s="33"/>
    </row>
    <row r="315" spans="1:10" s="4" customFormat="1" ht="14.4" customHeight="1" x14ac:dyDescent="0.3">
      <c r="A315" s="29" t="str">
        <f>IF(F315=0,"",F315)</f>
        <v/>
      </c>
      <c r="B315" s="30" t="str">
        <f>_xlfn.IFNA(VLOOKUP(I315, Components!$A$2:$C$570, 3, FALSE),"")</f>
        <v/>
      </c>
      <c r="C315" s="30" t="str">
        <f>IF(J315&gt;0,J315,"")</f>
        <v/>
      </c>
      <c r="D315" s="30" t="str">
        <f>IF(G315="","",IF(H315="",G315,IF(H315="N/A",G315,G315&amp;CHAR(10)&amp;CHAR(10)&amp;"Notes:"&amp;CHAR(10)&amp;H315)))</f>
        <v/>
      </c>
      <c r="E315" s="26" t="str">
        <f>IF(B315="","Z-SORT ORDER",B315)</f>
        <v>Z-SORT ORDER</v>
      </c>
      <c r="F315" s="34"/>
      <c r="G315" s="33"/>
      <c r="H315" s="33"/>
      <c r="I315" s="33"/>
      <c r="J315" s="33"/>
    </row>
    <row r="316" spans="1:10" s="4" customFormat="1" ht="14.4" customHeight="1" x14ac:dyDescent="0.3">
      <c r="A316" s="29" t="str">
        <f>IF(F316=0,"",F316)</f>
        <v/>
      </c>
      <c r="B316" s="30" t="str">
        <f>_xlfn.IFNA(VLOOKUP(I316, Components!$A$2:$C$570, 3, FALSE),"")</f>
        <v/>
      </c>
      <c r="C316" s="30" t="str">
        <f>IF(J316&gt;0,J316,"")</f>
        <v/>
      </c>
      <c r="D316" s="30" t="str">
        <f>IF(G316="","",IF(H316="",G316,IF(H316="N/A",G316,G316&amp;CHAR(10)&amp;CHAR(10)&amp;"Notes:"&amp;CHAR(10)&amp;H316)))</f>
        <v/>
      </c>
      <c r="E316" s="26" t="str">
        <f>IF(B316="","Z-SORT ORDER",B316)</f>
        <v>Z-SORT ORDER</v>
      </c>
      <c r="F316" s="34"/>
      <c r="G316" s="33"/>
      <c r="H316" s="33"/>
      <c r="I316" s="33"/>
      <c r="J316" s="33"/>
    </row>
    <row r="317" spans="1:10" s="4" customFormat="1" ht="14.4" customHeight="1" x14ac:dyDescent="0.3">
      <c r="A317" s="29" t="str">
        <f>IF(F317=0,"",F317)</f>
        <v/>
      </c>
      <c r="B317" s="30" t="str">
        <f>_xlfn.IFNA(VLOOKUP(I317, Components!$A$2:$C$570, 3, FALSE),"")</f>
        <v/>
      </c>
      <c r="C317" s="30" t="str">
        <f>IF(J317&gt;0,J317,"")</f>
        <v/>
      </c>
      <c r="D317" s="30" t="str">
        <f>IF(G317="","",IF(H317="",G317,IF(H317="N/A",G317,G317&amp;CHAR(10)&amp;CHAR(10)&amp;"Notes:"&amp;CHAR(10)&amp;H317)))</f>
        <v/>
      </c>
      <c r="E317" s="26" t="str">
        <f>IF(B317="","Z-SORT ORDER",B317)</f>
        <v>Z-SORT ORDER</v>
      </c>
      <c r="F317" s="34"/>
      <c r="G317" s="33"/>
      <c r="H317" s="33"/>
      <c r="I317" s="33"/>
      <c r="J317" s="33"/>
    </row>
    <row r="318" spans="1:10" s="4" customFormat="1" ht="14.4" customHeight="1" x14ac:dyDescent="0.3">
      <c r="A318" s="29" t="str">
        <f>IF(F318=0,"",F318)</f>
        <v/>
      </c>
      <c r="B318" s="30" t="str">
        <f>_xlfn.IFNA(VLOOKUP(I318, Components!$A$2:$C$570, 3, FALSE),"")</f>
        <v/>
      </c>
      <c r="C318" s="30" t="str">
        <f>IF(J318&gt;0,J318,"")</f>
        <v/>
      </c>
      <c r="D318" s="30" t="str">
        <f>IF(G318="","",IF(H318="",G318,IF(H318="N/A",G318,G318&amp;CHAR(10)&amp;CHAR(10)&amp;"Notes:"&amp;CHAR(10)&amp;H318)))</f>
        <v/>
      </c>
      <c r="E318" s="26" t="str">
        <f>IF(B318="","Z-SORT ORDER",B318)</f>
        <v>Z-SORT ORDER</v>
      </c>
      <c r="F318" s="34"/>
      <c r="G318" s="33"/>
      <c r="H318" s="33"/>
      <c r="I318" s="33"/>
      <c r="J318" s="33"/>
    </row>
    <row r="319" spans="1:10" s="4" customFormat="1" ht="14.4" customHeight="1" x14ac:dyDescent="0.3">
      <c r="A319" s="29" t="str">
        <f>IF(F319=0,"",F319)</f>
        <v/>
      </c>
      <c r="B319" s="30" t="str">
        <f>_xlfn.IFNA(VLOOKUP(I319, Components!$A$2:$C$570, 3, FALSE),"")</f>
        <v/>
      </c>
      <c r="C319" s="30" t="str">
        <f>IF(J319&gt;0,J319,"")</f>
        <v/>
      </c>
      <c r="D319" s="30" t="str">
        <f>IF(G319="","",IF(H319="",G319,IF(H319="N/A",G319,G319&amp;CHAR(10)&amp;CHAR(10)&amp;"Notes:"&amp;CHAR(10)&amp;H319)))</f>
        <v/>
      </c>
      <c r="E319" s="26" t="str">
        <f>IF(B319="","Z-SORT ORDER",B319)</f>
        <v>Z-SORT ORDER</v>
      </c>
      <c r="F319" s="34"/>
      <c r="G319" s="33"/>
      <c r="H319" s="33"/>
      <c r="I319" s="33"/>
      <c r="J319" s="33"/>
    </row>
    <row r="320" spans="1:10" s="4" customFormat="1" ht="14.4" customHeight="1" x14ac:dyDescent="0.3">
      <c r="A320" s="29" t="str">
        <f>IF(F320=0,"",F320)</f>
        <v/>
      </c>
      <c r="B320" s="30" t="str">
        <f>_xlfn.IFNA(VLOOKUP(I320, Components!$A$2:$C$570, 3, FALSE),"")</f>
        <v/>
      </c>
      <c r="C320" s="30" t="str">
        <f>IF(J320&gt;0,J320,"")</f>
        <v/>
      </c>
      <c r="D320" s="30" t="str">
        <f>IF(G320="","",IF(H320="",G320,IF(H320="N/A",G320,G320&amp;CHAR(10)&amp;CHAR(10)&amp;"Notes:"&amp;CHAR(10)&amp;H320)))</f>
        <v/>
      </c>
      <c r="E320" s="26" t="str">
        <f>IF(B320="","Z-SORT ORDER",B320)</f>
        <v>Z-SORT ORDER</v>
      </c>
      <c r="F320" s="34"/>
      <c r="G320" s="33"/>
      <c r="H320" s="33"/>
      <c r="I320" s="33"/>
      <c r="J320" s="33"/>
    </row>
    <row r="321" spans="1:10" s="4" customFormat="1" ht="14.4" customHeight="1" x14ac:dyDescent="0.3">
      <c r="A321" s="29" t="str">
        <f>IF(F321=0,"",F321)</f>
        <v/>
      </c>
      <c r="B321" s="30" t="str">
        <f>_xlfn.IFNA(VLOOKUP(I321, Components!$A$2:$C$570, 3, FALSE),"")</f>
        <v/>
      </c>
      <c r="C321" s="30" t="str">
        <f>IF(J321&gt;0,J321,"")</f>
        <v/>
      </c>
      <c r="D321" s="30" t="str">
        <f>IF(G321="","",IF(H321="",G321,IF(H321="N/A",G321,G321&amp;CHAR(10)&amp;CHAR(10)&amp;"Notes:"&amp;CHAR(10)&amp;H321)))</f>
        <v/>
      </c>
      <c r="E321" s="26" t="str">
        <f>IF(B321="","Z-SORT ORDER",B321)</f>
        <v>Z-SORT ORDER</v>
      </c>
      <c r="F321" s="34"/>
      <c r="G321" s="33"/>
      <c r="H321" s="33"/>
      <c r="I321" s="33"/>
      <c r="J321" s="33"/>
    </row>
    <row r="322" spans="1:10" s="4" customFormat="1" ht="14.4" customHeight="1" x14ac:dyDescent="0.3">
      <c r="A322" s="29" t="str">
        <f>IF(F322=0,"",F322)</f>
        <v/>
      </c>
      <c r="B322" s="30" t="str">
        <f>_xlfn.IFNA(VLOOKUP(I322, Components!$A$2:$C$570, 3, FALSE),"")</f>
        <v/>
      </c>
      <c r="C322" s="30" t="str">
        <f>IF(J322&gt;0,J322,"")</f>
        <v/>
      </c>
      <c r="D322" s="30" t="str">
        <f>IF(G322="","",IF(H322="",G322,IF(H322="N/A",G322,G322&amp;CHAR(10)&amp;CHAR(10)&amp;"Notes:"&amp;CHAR(10)&amp;H322)))</f>
        <v/>
      </c>
      <c r="E322" s="26" t="str">
        <f>IF(B322="","Z-SORT ORDER",B322)</f>
        <v>Z-SORT ORDER</v>
      </c>
      <c r="F322" s="34"/>
      <c r="G322" s="33"/>
      <c r="H322" s="33"/>
      <c r="I322" s="33"/>
      <c r="J322" s="33"/>
    </row>
    <row r="323" spans="1:10" s="4" customFormat="1" ht="14.4" customHeight="1" x14ac:dyDescent="0.3">
      <c r="A323" s="29" t="str">
        <f>IF(F323=0,"",F323)</f>
        <v/>
      </c>
      <c r="B323" s="30" t="str">
        <f>_xlfn.IFNA(VLOOKUP(I323, Components!$A$2:$C$570, 3, FALSE),"")</f>
        <v/>
      </c>
      <c r="C323" s="30" t="str">
        <f>IF(J323&gt;0,J323,"")</f>
        <v/>
      </c>
      <c r="D323" s="30" t="str">
        <f>IF(G323="","",IF(H323="",G323,IF(H323="N/A",G323,G323&amp;CHAR(10)&amp;CHAR(10)&amp;"Notes:"&amp;CHAR(10)&amp;H323)))</f>
        <v/>
      </c>
      <c r="E323" s="26" t="str">
        <f>IF(B323="","Z-SORT ORDER",B323)</f>
        <v>Z-SORT ORDER</v>
      </c>
      <c r="F323" s="34"/>
      <c r="G323" s="33"/>
      <c r="H323" s="33"/>
      <c r="I323" s="33"/>
      <c r="J323" s="33"/>
    </row>
    <row r="324" spans="1:10" s="4" customFormat="1" ht="14.4" customHeight="1" x14ac:dyDescent="0.3">
      <c r="A324" s="29" t="str">
        <f>IF(F324=0,"",F324)</f>
        <v/>
      </c>
      <c r="B324" s="30" t="str">
        <f>_xlfn.IFNA(VLOOKUP(I324, Components!$A$2:$C$570, 3, FALSE),"")</f>
        <v/>
      </c>
      <c r="C324" s="30" t="str">
        <f>IF(J324&gt;0,J324,"")</f>
        <v/>
      </c>
      <c r="D324" s="30" t="str">
        <f>IF(G324="","",IF(H324="",G324,IF(H324="N/A",G324,G324&amp;CHAR(10)&amp;CHAR(10)&amp;"Notes:"&amp;CHAR(10)&amp;H324)))</f>
        <v/>
      </c>
      <c r="E324" s="26" t="str">
        <f>IF(B324="","Z-SORT ORDER",B324)</f>
        <v>Z-SORT ORDER</v>
      </c>
      <c r="F324" s="34"/>
      <c r="G324" s="33"/>
      <c r="H324" s="33"/>
      <c r="I324" s="33"/>
      <c r="J324" s="33"/>
    </row>
    <row r="325" spans="1:10" s="4" customFormat="1" ht="14.4" customHeight="1" x14ac:dyDescent="0.3">
      <c r="A325" s="29" t="str">
        <f>IF(F325=0,"",F325)</f>
        <v/>
      </c>
      <c r="B325" s="30" t="str">
        <f>_xlfn.IFNA(VLOOKUP(I325, Components!$A$2:$C$570, 3, FALSE),"")</f>
        <v/>
      </c>
      <c r="C325" s="30" t="str">
        <f>IF(J325&gt;0,J325,"")</f>
        <v/>
      </c>
      <c r="D325" s="30" t="str">
        <f>IF(G325="","",IF(H325="",G325,IF(H325="N/A",G325,G325&amp;CHAR(10)&amp;CHAR(10)&amp;"Notes:"&amp;CHAR(10)&amp;H325)))</f>
        <v/>
      </c>
      <c r="E325" s="26" t="str">
        <f>IF(B325="","Z-SORT ORDER",B325)</f>
        <v>Z-SORT ORDER</v>
      </c>
      <c r="F325" s="34"/>
      <c r="G325" s="33"/>
      <c r="H325" s="33"/>
      <c r="I325" s="33"/>
      <c r="J325" s="33"/>
    </row>
    <row r="326" spans="1:10" s="4" customFormat="1" ht="14.4" customHeight="1" x14ac:dyDescent="0.3">
      <c r="A326" s="29" t="str">
        <f>IF(F326=0,"",F326)</f>
        <v/>
      </c>
      <c r="B326" s="30" t="str">
        <f>_xlfn.IFNA(VLOOKUP(I326, Components!$A$2:$C$570, 3, FALSE),"")</f>
        <v/>
      </c>
      <c r="C326" s="30" t="str">
        <f>IF(J326&gt;0,J326,"")</f>
        <v/>
      </c>
      <c r="D326" s="30" t="str">
        <f>IF(G326="","",IF(H326="",G326,IF(H326="N/A",G326,G326&amp;CHAR(10)&amp;CHAR(10)&amp;"Notes:"&amp;CHAR(10)&amp;H326)))</f>
        <v/>
      </c>
      <c r="E326" s="26" t="str">
        <f>IF(B326="","Z-SORT ORDER",B326)</f>
        <v>Z-SORT ORDER</v>
      </c>
      <c r="F326" s="34"/>
      <c r="G326" s="33"/>
      <c r="H326" s="33"/>
      <c r="I326" s="33"/>
      <c r="J326" s="33"/>
    </row>
    <row r="327" spans="1:10" s="4" customFormat="1" ht="14.4" customHeight="1" x14ac:dyDescent="0.3">
      <c r="A327" s="29" t="str">
        <f>IF(F327=0,"",F327)</f>
        <v/>
      </c>
      <c r="B327" s="30" t="str">
        <f>_xlfn.IFNA(VLOOKUP(I327, Components!$A$2:$C$570, 3, FALSE),"")</f>
        <v/>
      </c>
      <c r="C327" s="30" t="str">
        <f>IF(J327&gt;0,J327,"")</f>
        <v/>
      </c>
      <c r="D327" s="30" t="str">
        <f>IF(G327="","",IF(H327="",G327,IF(H327="N/A",G327,G327&amp;CHAR(10)&amp;CHAR(10)&amp;"Notes:"&amp;CHAR(10)&amp;H327)))</f>
        <v/>
      </c>
      <c r="E327" s="26" t="str">
        <f>IF(B327="","Z-SORT ORDER",B327)</f>
        <v>Z-SORT ORDER</v>
      </c>
      <c r="F327" s="34"/>
      <c r="G327" s="33"/>
      <c r="H327" s="33"/>
      <c r="I327" s="33"/>
      <c r="J327" s="33"/>
    </row>
    <row r="328" spans="1:10" s="4" customFormat="1" ht="14.4" customHeight="1" x14ac:dyDescent="0.3">
      <c r="A328" s="29" t="str">
        <f>IF(F328=0,"",F328)</f>
        <v/>
      </c>
      <c r="B328" s="30" t="str">
        <f>_xlfn.IFNA(VLOOKUP(I328, Components!$A$2:$C$570, 3, FALSE),"")</f>
        <v/>
      </c>
      <c r="C328" s="30" t="str">
        <f>IF(J328&gt;0,J328,"")</f>
        <v/>
      </c>
      <c r="D328" s="30" t="str">
        <f>IF(G328="","",IF(H328="",G328,IF(H328="N/A",G328,G328&amp;CHAR(10)&amp;CHAR(10)&amp;"Notes:"&amp;CHAR(10)&amp;H328)))</f>
        <v/>
      </c>
      <c r="E328" s="26" t="str">
        <f>IF(B328="","Z-SORT ORDER",B328)</f>
        <v>Z-SORT ORDER</v>
      </c>
      <c r="F328" s="34"/>
      <c r="G328" s="33"/>
      <c r="H328" s="33"/>
      <c r="I328" s="33"/>
      <c r="J328" s="33"/>
    </row>
    <row r="329" spans="1:10" s="4" customFormat="1" ht="14.4" customHeight="1" x14ac:dyDescent="0.3">
      <c r="A329" s="29" t="str">
        <f>IF(F329=0,"",F329)</f>
        <v/>
      </c>
      <c r="B329" s="30" t="str">
        <f>_xlfn.IFNA(VLOOKUP(I329, Components!$A$2:$C$570, 3, FALSE),"")</f>
        <v/>
      </c>
      <c r="C329" s="30" t="str">
        <f>IF(J329&gt;0,J329,"")</f>
        <v/>
      </c>
      <c r="D329" s="30" t="str">
        <f>IF(G329="","",IF(H329="",G329,IF(H329="N/A",G329,G329&amp;CHAR(10)&amp;CHAR(10)&amp;"Notes:"&amp;CHAR(10)&amp;H329)))</f>
        <v/>
      </c>
      <c r="E329" s="26" t="str">
        <f>IF(B329="","Z-SORT ORDER",B329)</f>
        <v>Z-SORT ORDER</v>
      </c>
      <c r="F329" s="34"/>
      <c r="G329" s="33"/>
      <c r="H329" s="33"/>
      <c r="I329" s="33"/>
      <c r="J329" s="33"/>
    </row>
    <row r="330" spans="1:10" s="4" customFormat="1" ht="14.4" customHeight="1" x14ac:dyDescent="0.3">
      <c r="A330" s="29" t="str">
        <f>IF(F330=0,"",F330)</f>
        <v/>
      </c>
      <c r="B330" s="30" t="str">
        <f>_xlfn.IFNA(VLOOKUP(I330, Components!$A$2:$C$570, 3, FALSE),"")</f>
        <v/>
      </c>
      <c r="C330" s="30" t="str">
        <f>IF(J330&gt;0,J330,"")</f>
        <v/>
      </c>
      <c r="D330" s="30" t="str">
        <f>IF(G330="","",IF(H330="",G330,IF(H330="N/A",G330,G330&amp;CHAR(10)&amp;CHAR(10)&amp;"Notes:"&amp;CHAR(10)&amp;H330)))</f>
        <v/>
      </c>
      <c r="E330" s="26" t="str">
        <f>IF(B330="","Z-SORT ORDER",B330)</f>
        <v>Z-SORT ORDER</v>
      </c>
      <c r="F330" s="34"/>
      <c r="G330" s="33"/>
      <c r="H330" s="33"/>
      <c r="I330" s="33"/>
      <c r="J330" s="33"/>
    </row>
    <row r="331" spans="1:10" s="4" customFormat="1" ht="14.4" customHeight="1" x14ac:dyDescent="0.3">
      <c r="A331" s="29" t="str">
        <f>IF(F331=0,"",F331)</f>
        <v/>
      </c>
      <c r="B331" s="30" t="str">
        <f>_xlfn.IFNA(VLOOKUP(I331, Components!$A$2:$C$570, 3, FALSE),"")</f>
        <v/>
      </c>
      <c r="C331" s="30" t="str">
        <f>IF(J331&gt;0,J331,"")</f>
        <v/>
      </c>
      <c r="D331" s="30" t="str">
        <f>IF(G331="","",IF(H331="",G331,IF(H331="N/A",G331,G331&amp;CHAR(10)&amp;CHAR(10)&amp;"Notes:"&amp;CHAR(10)&amp;H331)))</f>
        <v/>
      </c>
      <c r="E331" s="26" t="str">
        <f>IF(B331="","Z-SORT ORDER",B331)</f>
        <v>Z-SORT ORDER</v>
      </c>
      <c r="F331" s="34"/>
      <c r="G331" s="33"/>
      <c r="H331" s="33"/>
      <c r="I331" s="33"/>
      <c r="J331" s="33"/>
    </row>
    <row r="332" spans="1:10" s="4" customFormat="1" ht="14.4" customHeight="1" x14ac:dyDescent="0.3">
      <c r="A332" s="29" t="str">
        <f>IF(F332=0,"",F332)</f>
        <v/>
      </c>
      <c r="B332" s="30" t="str">
        <f>_xlfn.IFNA(VLOOKUP(I332, Components!$A$2:$C$570, 3, FALSE),"")</f>
        <v/>
      </c>
      <c r="C332" s="30" t="str">
        <f>IF(J332&gt;0,J332,"")</f>
        <v/>
      </c>
      <c r="D332" s="30" t="str">
        <f>IF(G332="","",IF(H332="",G332,IF(H332="N/A",G332,G332&amp;CHAR(10)&amp;CHAR(10)&amp;"Notes:"&amp;CHAR(10)&amp;H332)))</f>
        <v/>
      </c>
      <c r="E332" s="26" t="str">
        <f>IF(B332="","Z-SORT ORDER",B332)</f>
        <v>Z-SORT ORDER</v>
      </c>
      <c r="F332" s="34"/>
      <c r="G332" s="33"/>
      <c r="H332" s="33"/>
      <c r="I332" s="33"/>
      <c r="J332" s="33"/>
    </row>
    <row r="333" spans="1:10" s="4" customFormat="1" ht="14.4" customHeight="1" x14ac:dyDescent="0.3">
      <c r="A333" s="29" t="str">
        <f>IF(F333=0,"",F333)</f>
        <v/>
      </c>
      <c r="B333" s="30" t="str">
        <f>_xlfn.IFNA(VLOOKUP(I333, Components!$A$2:$C$570, 3, FALSE),"")</f>
        <v/>
      </c>
      <c r="C333" s="30" t="str">
        <f>IF(J333&gt;0,J333,"")</f>
        <v/>
      </c>
      <c r="D333" s="30" t="str">
        <f>IF(G333="","",IF(H333="",G333,IF(H333="N/A",G333,G333&amp;CHAR(10)&amp;CHAR(10)&amp;"Notes:"&amp;CHAR(10)&amp;H333)))</f>
        <v/>
      </c>
      <c r="E333" s="26" t="str">
        <f>IF(B333="","Z-SORT ORDER",B333)</f>
        <v>Z-SORT ORDER</v>
      </c>
      <c r="F333" s="34"/>
      <c r="G333" s="33"/>
      <c r="H333" s="33"/>
      <c r="I333" s="33"/>
      <c r="J333" s="33"/>
    </row>
    <row r="334" spans="1:10" s="4" customFormat="1" ht="14.4" customHeight="1" x14ac:dyDescent="0.3">
      <c r="A334" s="29" t="str">
        <f>IF(F334=0,"",F334)</f>
        <v/>
      </c>
      <c r="B334" s="30" t="str">
        <f>_xlfn.IFNA(VLOOKUP(I334, Components!$A$2:$C$570, 3, FALSE),"")</f>
        <v/>
      </c>
      <c r="C334" s="30" t="str">
        <f>IF(J334&gt;0,J334,"")</f>
        <v/>
      </c>
      <c r="D334" s="30" t="str">
        <f>IF(G334="","",IF(H334="",G334,IF(H334="N/A",G334,G334&amp;CHAR(10)&amp;CHAR(10)&amp;"Notes:"&amp;CHAR(10)&amp;H334)))</f>
        <v/>
      </c>
      <c r="E334" s="26" t="str">
        <f>IF(B334="","Z-SORT ORDER",B334)</f>
        <v>Z-SORT ORDER</v>
      </c>
      <c r="F334" s="34"/>
      <c r="G334" s="33"/>
      <c r="H334" s="33"/>
      <c r="I334" s="33"/>
      <c r="J334" s="33"/>
    </row>
    <row r="335" spans="1:10" s="4" customFormat="1" ht="14.4" customHeight="1" x14ac:dyDescent="0.3">
      <c r="A335" s="29" t="str">
        <f>IF(F335=0,"",F335)</f>
        <v/>
      </c>
      <c r="B335" s="30" t="str">
        <f>_xlfn.IFNA(VLOOKUP(I335, Components!$A$2:$C$570, 3, FALSE),"")</f>
        <v/>
      </c>
      <c r="C335" s="30" t="str">
        <f>IF(J335&gt;0,J335,"")</f>
        <v/>
      </c>
      <c r="D335" s="30" t="str">
        <f>IF(G335="","",IF(H335="",G335,IF(H335="N/A",G335,G335&amp;CHAR(10)&amp;CHAR(10)&amp;"Notes:"&amp;CHAR(10)&amp;H335)))</f>
        <v/>
      </c>
      <c r="E335" s="26" t="str">
        <f>IF(B335="","Z-SORT ORDER",B335)</f>
        <v>Z-SORT ORDER</v>
      </c>
      <c r="F335" s="34"/>
      <c r="G335" s="33"/>
      <c r="H335" s="33"/>
      <c r="I335" s="33"/>
      <c r="J335" s="33"/>
    </row>
    <row r="336" spans="1:10" s="4" customFormat="1" ht="14.4" customHeight="1" x14ac:dyDescent="0.3">
      <c r="A336" s="29" t="str">
        <f>IF(F336=0,"",F336)</f>
        <v/>
      </c>
      <c r="B336" s="30" t="str">
        <f>_xlfn.IFNA(VLOOKUP(I336, Components!$A$2:$C$570, 3, FALSE),"")</f>
        <v/>
      </c>
      <c r="C336" s="30" t="str">
        <f>IF(J336&gt;0,J336,"")</f>
        <v/>
      </c>
      <c r="D336" s="30" t="str">
        <f>IF(G336="","",IF(H336="",G336,IF(H336="N/A",G336,G336&amp;CHAR(10)&amp;CHAR(10)&amp;"Notes:"&amp;CHAR(10)&amp;H336)))</f>
        <v/>
      </c>
      <c r="E336" s="26" t="str">
        <f>IF(B336="","Z-SORT ORDER",B336)</f>
        <v>Z-SORT ORDER</v>
      </c>
      <c r="F336" s="34"/>
      <c r="G336" s="33"/>
      <c r="H336" s="33"/>
      <c r="I336" s="33"/>
      <c r="J336" s="33"/>
    </row>
    <row r="337" spans="1:10" s="4" customFormat="1" ht="14.4" customHeight="1" x14ac:dyDescent="0.3">
      <c r="A337" s="29" t="str">
        <f>IF(F337=0,"",F337)</f>
        <v/>
      </c>
      <c r="B337" s="30" t="str">
        <f>_xlfn.IFNA(VLOOKUP(I337, Components!$A$2:$C$570, 3, FALSE),"")</f>
        <v/>
      </c>
      <c r="C337" s="30" t="str">
        <f>IF(J337&gt;0,J337,"")</f>
        <v/>
      </c>
      <c r="D337" s="30" t="str">
        <f>IF(G337="","",IF(H337="",G337,IF(H337="N/A",G337,G337&amp;CHAR(10)&amp;CHAR(10)&amp;"Notes:"&amp;CHAR(10)&amp;H337)))</f>
        <v/>
      </c>
      <c r="E337" s="26" t="str">
        <f>IF(B337="","Z-SORT ORDER",B337)</f>
        <v>Z-SORT ORDER</v>
      </c>
      <c r="F337" s="34"/>
      <c r="G337" s="33"/>
      <c r="H337" s="33"/>
      <c r="I337" s="33"/>
      <c r="J337" s="33"/>
    </row>
    <row r="338" spans="1:10" s="4" customFormat="1" ht="14.4" customHeight="1" x14ac:dyDescent="0.3">
      <c r="A338" s="29" t="str">
        <f>IF(F338=0,"",F338)</f>
        <v/>
      </c>
      <c r="B338" s="30" t="str">
        <f>_xlfn.IFNA(VLOOKUP(I338, Components!$A$2:$C$570, 3, FALSE),"")</f>
        <v/>
      </c>
      <c r="C338" s="30" t="str">
        <f>IF(J338&gt;0,J338,"")</f>
        <v/>
      </c>
      <c r="D338" s="30" t="str">
        <f>IF(G338="","",IF(H338="",G338,IF(H338="N/A",G338,G338&amp;CHAR(10)&amp;CHAR(10)&amp;"Notes:"&amp;CHAR(10)&amp;H338)))</f>
        <v/>
      </c>
      <c r="E338" s="26" t="str">
        <f>IF(B338="","Z-SORT ORDER",B338)</f>
        <v>Z-SORT ORDER</v>
      </c>
      <c r="F338" s="34"/>
      <c r="G338" s="33"/>
      <c r="H338" s="33"/>
      <c r="I338" s="33"/>
      <c r="J338" s="33"/>
    </row>
    <row r="339" spans="1:10" s="4" customFormat="1" ht="14.4" customHeight="1" x14ac:dyDescent="0.3">
      <c r="A339" s="29" t="str">
        <f>IF(F339=0,"",F339)</f>
        <v/>
      </c>
      <c r="B339" s="30" t="str">
        <f>_xlfn.IFNA(VLOOKUP(I339, Components!$A$2:$C$570, 3, FALSE),"")</f>
        <v/>
      </c>
      <c r="C339" s="30" t="str">
        <f>IF(J339&gt;0,J339,"")</f>
        <v/>
      </c>
      <c r="D339" s="30" t="str">
        <f>IF(G339="","",IF(H339="",G339,IF(H339="N/A",G339,G339&amp;CHAR(10)&amp;CHAR(10)&amp;"Notes:"&amp;CHAR(10)&amp;H339)))</f>
        <v/>
      </c>
      <c r="E339" s="26" t="str">
        <f>IF(B339="","Z-SORT ORDER",B339)</f>
        <v>Z-SORT ORDER</v>
      </c>
      <c r="F339" s="34"/>
      <c r="G339" s="33"/>
      <c r="H339" s="33"/>
      <c r="I339" s="33"/>
      <c r="J339" s="33"/>
    </row>
    <row r="340" spans="1:10" s="4" customFormat="1" ht="14.4" customHeight="1" x14ac:dyDescent="0.3">
      <c r="A340" s="29" t="str">
        <f>IF(F340=0,"",F340)</f>
        <v/>
      </c>
      <c r="B340" s="30" t="str">
        <f>_xlfn.IFNA(VLOOKUP(I340, Components!$A$2:$C$570, 3, FALSE),"")</f>
        <v/>
      </c>
      <c r="C340" s="30" t="str">
        <f>IF(J340&gt;0,J340,"")</f>
        <v/>
      </c>
      <c r="D340" s="30" t="str">
        <f>IF(G340="","",IF(H340="",G340,IF(H340="N/A",G340,G340&amp;CHAR(10)&amp;CHAR(10)&amp;"Notes:"&amp;CHAR(10)&amp;H340)))</f>
        <v/>
      </c>
      <c r="E340" s="26" t="str">
        <f>IF(B340="","Z-SORT ORDER",B340)</f>
        <v>Z-SORT ORDER</v>
      </c>
      <c r="F340" s="34"/>
      <c r="G340" s="33"/>
      <c r="H340" s="33"/>
      <c r="I340" s="33"/>
      <c r="J340" s="33"/>
    </row>
    <row r="341" spans="1:10" s="4" customFormat="1" ht="14.4" customHeight="1" x14ac:dyDescent="0.3">
      <c r="A341" s="29" t="str">
        <f>IF(F341=0,"",F341)</f>
        <v/>
      </c>
      <c r="B341" s="30" t="str">
        <f>_xlfn.IFNA(VLOOKUP(I341, Components!$A$2:$C$570, 3, FALSE),"")</f>
        <v/>
      </c>
      <c r="C341" s="30" t="str">
        <f>IF(J341&gt;0,J341,"")</f>
        <v/>
      </c>
      <c r="D341" s="30" t="str">
        <f>IF(G341="","",IF(H341="",G341,IF(H341="N/A",G341,G341&amp;CHAR(10)&amp;CHAR(10)&amp;"Notes:"&amp;CHAR(10)&amp;H341)))</f>
        <v/>
      </c>
      <c r="E341" s="26" t="str">
        <f>IF(B341="","Z-SORT ORDER",B341)</f>
        <v>Z-SORT ORDER</v>
      </c>
      <c r="F341" s="34"/>
      <c r="G341" s="33"/>
      <c r="H341" s="33"/>
      <c r="I341" s="33"/>
      <c r="J341" s="33"/>
    </row>
    <row r="342" spans="1:10" s="4" customFormat="1" ht="14.4" customHeight="1" x14ac:dyDescent="0.3">
      <c r="A342" s="29" t="str">
        <f>IF(F342=0,"",F342)</f>
        <v/>
      </c>
      <c r="B342" s="30" t="str">
        <f>_xlfn.IFNA(VLOOKUP(I342, Components!$A$2:$C$570, 3, FALSE),"")</f>
        <v/>
      </c>
      <c r="C342" s="30" t="str">
        <f>IF(J342&gt;0,J342,"")</f>
        <v/>
      </c>
      <c r="D342" s="30" t="str">
        <f>IF(G342="","",IF(H342="",G342,IF(H342="N/A",G342,G342&amp;CHAR(10)&amp;CHAR(10)&amp;"Notes:"&amp;CHAR(10)&amp;H342)))</f>
        <v/>
      </c>
      <c r="E342" s="26" t="str">
        <f>IF(B342="","Z-SORT ORDER",B342)</f>
        <v>Z-SORT ORDER</v>
      </c>
      <c r="F342" s="34"/>
      <c r="G342" s="33"/>
      <c r="H342" s="33"/>
      <c r="I342" s="33"/>
      <c r="J342" s="33"/>
    </row>
    <row r="343" spans="1:10" s="4" customFormat="1" ht="14.4" customHeight="1" x14ac:dyDescent="0.3">
      <c r="A343" s="29" t="str">
        <f>IF(F343=0,"",F343)</f>
        <v/>
      </c>
      <c r="B343" s="30" t="str">
        <f>_xlfn.IFNA(VLOOKUP(I343, Components!$A$2:$C$570, 3, FALSE),"")</f>
        <v/>
      </c>
      <c r="C343" s="30" t="str">
        <f>IF(J343&gt;0,J343,"")</f>
        <v/>
      </c>
      <c r="D343" s="30" t="str">
        <f>IF(G343="","",IF(H343="",G343,IF(H343="N/A",G343,G343&amp;CHAR(10)&amp;CHAR(10)&amp;"Notes:"&amp;CHAR(10)&amp;H343)))</f>
        <v/>
      </c>
      <c r="E343" s="26" t="str">
        <f>IF(B343="","Z-SORT ORDER",B343)</f>
        <v>Z-SORT ORDER</v>
      </c>
      <c r="F343" s="34"/>
      <c r="G343" s="33"/>
      <c r="H343" s="33"/>
      <c r="I343" s="33"/>
      <c r="J343" s="33"/>
    </row>
    <row r="344" spans="1:10" s="4" customFormat="1" ht="14.4" customHeight="1" x14ac:dyDescent="0.3">
      <c r="A344" s="29" t="str">
        <f>IF(F344=0,"",F344)</f>
        <v/>
      </c>
      <c r="B344" s="30" t="str">
        <f>_xlfn.IFNA(VLOOKUP(I344, Components!$A$2:$C$570, 3, FALSE),"")</f>
        <v/>
      </c>
      <c r="C344" s="30" t="str">
        <f>IF(J344&gt;0,J344,"")</f>
        <v/>
      </c>
      <c r="D344" s="30" t="str">
        <f>IF(G344="","",IF(H344="",G344,IF(H344="N/A",G344,G344&amp;CHAR(10)&amp;CHAR(10)&amp;"Notes:"&amp;CHAR(10)&amp;H344)))</f>
        <v/>
      </c>
      <c r="E344" s="26" t="str">
        <f>IF(B344="","Z-SORT ORDER",B344)</f>
        <v>Z-SORT ORDER</v>
      </c>
      <c r="F344" s="34"/>
      <c r="G344" s="33"/>
      <c r="H344" s="33"/>
      <c r="I344" s="33"/>
      <c r="J344" s="33"/>
    </row>
    <row r="345" spans="1:10" s="4" customFormat="1" ht="14.4" customHeight="1" x14ac:dyDescent="0.3">
      <c r="A345" s="29" t="str">
        <f>IF(F345=0,"",F345)</f>
        <v/>
      </c>
      <c r="B345" s="30" t="str">
        <f>_xlfn.IFNA(VLOOKUP(I345, Components!$A$2:$C$570, 3, FALSE),"")</f>
        <v/>
      </c>
      <c r="C345" s="30" t="str">
        <f>IF(J345&gt;0,J345,"")</f>
        <v/>
      </c>
      <c r="D345" s="30" t="str">
        <f>IF(G345="","",IF(H345="",G345,IF(H345="N/A",G345,G345&amp;CHAR(10)&amp;CHAR(10)&amp;"Notes:"&amp;CHAR(10)&amp;H345)))</f>
        <v/>
      </c>
      <c r="E345" s="26" t="str">
        <f>IF(B345="","Z-SORT ORDER",B345)</f>
        <v>Z-SORT ORDER</v>
      </c>
      <c r="F345" s="34"/>
      <c r="G345" s="33"/>
      <c r="H345" s="33"/>
      <c r="I345" s="33"/>
      <c r="J345" s="33"/>
    </row>
    <row r="346" spans="1:10" s="4" customFormat="1" ht="14.4" customHeight="1" x14ac:dyDescent="0.3">
      <c r="A346" s="29" t="str">
        <f>IF(F346=0,"",F346)</f>
        <v/>
      </c>
      <c r="B346" s="30" t="str">
        <f>_xlfn.IFNA(VLOOKUP(I346, Components!$A$2:$C$570, 3, FALSE),"")</f>
        <v/>
      </c>
      <c r="C346" s="30" t="str">
        <f>IF(J346&gt;0,J346,"")</f>
        <v/>
      </c>
      <c r="D346" s="30" t="str">
        <f>IF(G346="","",IF(H346="",G346,IF(H346="N/A",G346,G346&amp;CHAR(10)&amp;CHAR(10)&amp;"Notes:"&amp;CHAR(10)&amp;H346)))</f>
        <v/>
      </c>
      <c r="E346" s="26" t="str">
        <f>IF(B346="","Z-SORT ORDER",B346)</f>
        <v>Z-SORT ORDER</v>
      </c>
      <c r="F346" s="34"/>
      <c r="G346" s="33"/>
      <c r="H346" s="33"/>
      <c r="I346" s="33"/>
      <c r="J346" s="33"/>
    </row>
    <row r="347" spans="1:10" s="4" customFormat="1" ht="14.4" customHeight="1" x14ac:dyDescent="0.3">
      <c r="A347" s="29" t="str">
        <f>IF(F347=0,"",F347)</f>
        <v/>
      </c>
      <c r="B347" s="30" t="str">
        <f>_xlfn.IFNA(VLOOKUP(I347, Components!$A$2:$C$570, 3, FALSE),"")</f>
        <v/>
      </c>
      <c r="C347" s="30" t="str">
        <f>IF(J347&gt;0,J347,"")</f>
        <v/>
      </c>
      <c r="D347" s="30" t="str">
        <f>IF(G347="","",IF(H347="",G347,IF(H347="N/A",G347,G347&amp;CHAR(10)&amp;CHAR(10)&amp;"Notes:"&amp;CHAR(10)&amp;H347)))</f>
        <v/>
      </c>
      <c r="E347" s="26" t="str">
        <f>IF(B347="","Z-SORT ORDER",B347)</f>
        <v>Z-SORT ORDER</v>
      </c>
      <c r="F347" s="34"/>
      <c r="G347" s="33"/>
      <c r="H347" s="33"/>
      <c r="I347" s="33"/>
      <c r="J347" s="33"/>
    </row>
    <row r="348" spans="1:10" s="4" customFormat="1" ht="14.4" customHeight="1" x14ac:dyDescent="0.3">
      <c r="A348" s="29" t="str">
        <f>IF(F348=0,"",F348)</f>
        <v/>
      </c>
      <c r="B348" s="30" t="str">
        <f>_xlfn.IFNA(VLOOKUP(I348, Components!$A$2:$C$570, 3, FALSE),"")</f>
        <v/>
      </c>
      <c r="C348" s="30" t="str">
        <f>IF(J348&gt;0,J348,"")</f>
        <v/>
      </c>
      <c r="D348" s="30" t="str">
        <f>IF(G348="","",IF(H348="",G348,IF(H348="N/A",G348,G348&amp;CHAR(10)&amp;CHAR(10)&amp;"Notes:"&amp;CHAR(10)&amp;H348)))</f>
        <v/>
      </c>
      <c r="E348" s="26" t="str">
        <f>IF(B348="","Z-SORT ORDER",B348)</f>
        <v>Z-SORT ORDER</v>
      </c>
      <c r="F348" s="34"/>
      <c r="G348" s="33"/>
      <c r="H348" s="33"/>
      <c r="I348" s="33"/>
      <c r="J348" s="33"/>
    </row>
    <row r="349" spans="1:10" s="4" customFormat="1" ht="14.4" customHeight="1" x14ac:dyDescent="0.3">
      <c r="A349" s="29" t="str">
        <f>IF(F349=0,"",F349)</f>
        <v/>
      </c>
      <c r="B349" s="30" t="str">
        <f>_xlfn.IFNA(VLOOKUP(I349, Components!$A$2:$C$570, 3, FALSE),"")</f>
        <v/>
      </c>
      <c r="C349" s="30" t="str">
        <f>IF(J349&gt;0,J349,"")</f>
        <v/>
      </c>
      <c r="D349" s="30" t="str">
        <f>IF(G349="","",IF(H349="",G349,IF(H349="N/A",G349,G349&amp;CHAR(10)&amp;CHAR(10)&amp;"Notes:"&amp;CHAR(10)&amp;H349)))</f>
        <v/>
      </c>
      <c r="E349" s="26" t="str">
        <f>IF(B349="","Z-SORT ORDER",B349)</f>
        <v>Z-SORT ORDER</v>
      </c>
      <c r="F349" s="34"/>
      <c r="G349" s="33"/>
      <c r="H349" s="33"/>
      <c r="I349" s="33"/>
      <c r="J349" s="33"/>
    </row>
    <row r="350" spans="1:10" s="4" customFormat="1" ht="14.4" customHeight="1" x14ac:dyDescent="0.3">
      <c r="A350" s="29" t="str">
        <f>IF(F350=0,"",F350)</f>
        <v/>
      </c>
      <c r="B350" s="30" t="str">
        <f>_xlfn.IFNA(VLOOKUP(I350, Components!$A$2:$C$570, 3, FALSE),"")</f>
        <v/>
      </c>
      <c r="C350" s="30" t="str">
        <f>IF(J350&gt;0,J350,"")</f>
        <v/>
      </c>
      <c r="D350" s="30" t="str">
        <f>IF(G350="","",IF(H350="",G350,IF(H350="N/A",G350,G350&amp;CHAR(10)&amp;CHAR(10)&amp;"Notes:"&amp;CHAR(10)&amp;H350)))</f>
        <v/>
      </c>
      <c r="E350" s="26" t="str">
        <f>IF(B350="","Z-SORT ORDER",B350)</f>
        <v>Z-SORT ORDER</v>
      </c>
      <c r="F350" s="34"/>
      <c r="G350" s="33"/>
      <c r="H350" s="33"/>
      <c r="I350" s="33"/>
      <c r="J350" s="33"/>
    </row>
    <row r="351" spans="1:10" s="4" customFormat="1" ht="14.4" customHeight="1" x14ac:dyDescent="0.3">
      <c r="A351" s="29" t="str">
        <f>IF(F351=0,"",F351)</f>
        <v/>
      </c>
      <c r="B351" s="30" t="str">
        <f>_xlfn.IFNA(VLOOKUP(I351, Components!$A$2:$C$570, 3, FALSE),"")</f>
        <v/>
      </c>
      <c r="C351" s="30" t="str">
        <f>IF(J351&gt;0,J351,"")</f>
        <v/>
      </c>
      <c r="D351" s="30" t="str">
        <f>IF(G351="","",IF(H351="",G351,IF(H351="N/A",G351,G351&amp;CHAR(10)&amp;CHAR(10)&amp;"Notes:"&amp;CHAR(10)&amp;H351)))</f>
        <v/>
      </c>
      <c r="E351" s="26" t="str">
        <f>IF(B351="","Z-SORT ORDER",B351)</f>
        <v>Z-SORT ORDER</v>
      </c>
      <c r="F351" s="34"/>
      <c r="G351" s="33"/>
      <c r="H351" s="33"/>
      <c r="I351" s="33"/>
      <c r="J351" s="33"/>
    </row>
    <row r="352" spans="1:10" s="4" customFormat="1" ht="14.4" customHeight="1" x14ac:dyDescent="0.3">
      <c r="A352" s="29" t="str">
        <f>IF(F352=0,"",F352)</f>
        <v/>
      </c>
      <c r="B352" s="30" t="str">
        <f>_xlfn.IFNA(VLOOKUP(I352, Components!$A$2:$C$570, 3, FALSE),"")</f>
        <v/>
      </c>
      <c r="C352" s="30" t="str">
        <f>IF(J352&gt;0,J352,"")</f>
        <v/>
      </c>
      <c r="D352" s="30" t="str">
        <f>IF(G352="","",IF(H352="",G352,IF(H352="N/A",G352,G352&amp;CHAR(10)&amp;CHAR(10)&amp;"Notes:"&amp;CHAR(10)&amp;H352)))</f>
        <v/>
      </c>
      <c r="E352" s="26" t="str">
        <f>IF(B352="","Z-SORT ORDER",B352)</f>
        <v>Z-SORT ORDER</v>
      </c>
      <c r="F352" s="34"/>
      <c r="G352" s="33"/>
      <c r="H352" s="33"/>
      <c r="I352" s="33"/>
      <c r="J352" s="33"/>
    </row>
    <row r="353" spans="1:10" s="4" customFormat="1" ht="14.4" customHeight="1" x14ac:dyDescent="0.3">
      <c r="A353" s="29" t="str">
        <f>IF(F353=0,"",F353)</f>
        <v/>
      </c>
      <c r="B353" s="30" t="str">
        <f>_xlfn.IFNA(VLOOKUP(I353, Components!$A$2:$C$570, 3, FALSE),"")</f>
        <v/>
      </c>
      <c r="C353" s="30" t="str">
        <f>IF(J353&gt;0,J353,"")</f>
        <v/>
      </c>
      <c r="D353" s="30" t="str">
        <f>IF(G353="","",IF(H353="",G353,IF(H353="N/A",G353,G353&amp;CHAR(10)&amp;CHAR(10)&amp;"Notes:"&amp;CHAR(10)&amp;H353)))</f>
        <v/>
      </c>
      <c r="E353" s="26" t="str">
        <f>IF(B353="","Z-SORT ORDER",B353)</f>
        <v>Z-SORT ORDER</v>
      </c>
      <c r="F353" s="34"/>
      <c r="G353" s="33"/>
      <c r="H353" s="33"/>
      <c r="I353" s="33"/>
      <c r="J353" s="33"/>
    </row>
    <row r="354" spans="1:10" s="4" customFormat="1" ht="14.4" customHeight="1" x14ac:dyDescent="0.3">
      <c r="A354" s="29" t="str">
        <f>IF(F354=0,"",F354)</f>
        <v/>
      </c>
      <c r="B354" s="30" t="str">
        <f>_xlfn.IFNA(VLOOKUP(I354, Components!$A$2:$C$570, 3, FALSE),"")</f>
        <v/>
      </c>
      <c r="C354" s="30" t="str">
        <f>IF(J354&gt;0,J354,"")</f>
        <v/>
      </c>
      <c r="D354" s="30" t="str">
        <f>IF(G354="","",IF(H354="",G354,IF(H354="N/A",G354,G354&amp;CHAR(10)&amp;CHAR(10)&amp;"Notes:"&amp;CHAR(10)&amp;H354)))</f>
        <v/>
      </c>
      <c r="E354" s="26" t="str">
        <f>IF(B354="","Z-SORT ORDER",B354)</f>
        <v>Z-SORT ORDER</v>
      </c>
      <c r="F354" s="34"/>
      <c r="G354" s="33"/>
      <c r="H354" s="33"/>
      <c r="I354" s="33"/>
      <c r="J354" s="33"/>
    </row>
    <row r="355" spans="1:10" s="4" customFormat="1" ht="14.4" customHeight="1" x14ac:dyDescent="0.3">
      <c r="A355" s="29" t="str">
        <f>IF(F355=0,"",F355)</f>
        <v/>
      </c>
      <c r="B355" s="30" t="str">
        <f>_xlfn.IFNA(VLOOKUP(I355, Components!$A$2:$C$570, 3, FALSE),"")</f>
        <v/>
      </c>
      <c r="C355" s="30" t="str">
        <f>IF(J355&gt;0,J355,"")</f>
        <v/>
      </c>
      <c r="D355" s="30" t="str">
        <f>IF(G355="","",IF(H355="",G355,IF(H355="N/A",G355,G355&amp;CHAR(10)&amp;CHAR(10)&amp;"Notes:"&amp;CHAR(10)&amp;H355)))</f>
        <v/>
      </c>
      <c r="E355" s="26" t="str">
        <f>IF(B355="","Z-SORT ORDER",B355)</f>
        <v>Z-SORT ORDER</v>
      </c>
      <c r="F355" s="34"/>
      <c r="G355" s="33"/>
      <c r="H355" s="33"/>
      <c r="I355" s="33"/>
      <c r="J355" s="33"/>
    </row>
    <row r="356" spans="1:10" s="4" customFormat="1" ht="14.4" customHeight="1" x14ac:dyDescent="0.3">
      <c r="A356" s="29" t="str">
        <f>IF(F356=0,"",F356)</f>
        <v/>
      </c>
      <c r="B356" s="30" t="str">
        <f>_xlfn.IFNA(VLOOKUP(I356, Components!$A$2:$C$570, 3, FALSE),"")</f>
        <v/>
      </c>
      <c r="C356" s="30" t="str">
        <f>IF(J356&gt;0,J356,"")</f>
        <v/>
      </c>
      <c r="D356" s="30" t="str">
        <f>IF(G356="","",IF(H356="",G356,IF(H356="N/A",G356,G356&amp;CHAR(10)&amp;CHAR(10)&amp;"Notes:"&amp;CHAR(10)&amp;H356)))</f>
        <v/>
      </c>
      <c r="E356" s="26" t="str">
        <f>IF(B356="","Z-SORT ORDER",B356)</f>
        <v>Z-SORT ORDER</v>
      </c>
      <c r="F356" s="34"/>
      <c r="G356" s="33"/>
      <c r="H356" s="33"/>
      <c r="I356" s="33"/>
      <c r="J356" s="33"/>
    </row>
    <row r="357" spans="1:10" s="4" customFormat="1" ht="14.4" customHeight="1" x14ac:dyDescent="0.3">
      <c r="A357" s="29" t="str">
        <f>IF(F357=0,"",F357)</f>
        <v/>
      </c>
      <c r="B357" s="30" t="str">
        <f>_xlfn.IFNA(VLOOKUP(I357, Components!$A$2:$C$570, 3, FALSE),"")</f>
        <v/>
      </c>
      <c r="C357" s="30" t="str">
        <f>IF(J357&gt;0,J357,"")</f>
        <v/>
      </c>
      <c r="D357" s="30" t="str">
        <f>IF(G357="","",IF(H357="",G357,IF(H357="N/A",G357,G357&amp;CHAR(10)&amp;CHAR(10)&amp;"Notes:"&amp;CHAR(10)&amp;H357)))</f>
        <v/>
      </c>
      <c r="E357" s="26" t="str">
        <f>IF(B357="","Z-SORT ORDER",B357)</f>
        <v>Z-SORT ORDER</v>
      </c>
      <c r="F357" s="34"/>
      <c r="G357" s="33"/>
      <c r="H357" s="33"/>
      <c r="I357" s="33"/>
      <c r="J357" s="33"/>
    </row>
    <row r="358" spans="1:10" s="4" customFormat="1" ht="14.4" customHeight="1" x14ac:dyDescent="0.3">
      <c r="A358" s="29" t="str">
        <f>IF(F358=0,"",F358)</f>
        <v/>
      </c>
      <c r="B358" s="30" t="str">
        <f>_xlfn.IFNA(VLOOKUP(I358, Components!$A$2:$C$570, 3, FALSE),"")</f>
        <v/>
      </c>
      <c r="C358" s="30" t="str">
        <f>IF(J358&gt;0,J358,"")</f>
        <v/>
      </c>
      <c r="D358" s="30" t="str">
        <f>IF(G358="","",IF(H358="",G358,IF(H358="N/A",G358,G358&amp;CHAR(10)&amp;CHAR(10)&amp;"Notes:"&amp;CHAR(10)&amp;H358)))</f>
        <v/>
      </c>
      <c r="E358" s="26" t="str">
        <f>IF(B358="","Z-SORT ORDER",B358)</f>
        <v>Z-SORT ORDER</v>
      </c>
      <c r="F358" s="34"/>
      <c r="G358" s="33"/>
      <c r="H358" s="33"/>
      <c r="I358" s="33"/>
      <c r="J358" s="33"/>
    </row>
    <row r="359" spans="1:10" s="4" customFormat="1" ht="14.4" customHeight="1" x14ac:dyDescent="0.3">
      <c r="A359" s="29" t="str">
        <f>IF(F359=0,"",F359)</f>
        <v/>
      </c>
      <c r="B359" s="30" t="str">
        <f>_xlfn.IFNA(VLOOKUP(I359, Components!$A$2:$C$570, 3, FALSE),"")</f>
        <v/>
      </c>
      <c r="C359" s="30" t="str">
        <f>IF(J359&gt;0,J359,"")</f>
        <v/>
      </c>
      <c r="D359" s="30" t="str">
        <f>IF(G359="","",IF(H359="",G359,IF(H359="N/A",G359,G359&amp;CHAR(10)&amp;CHAR(10)&amp;"Notes:"&amp;CHAR(10)&amp;H359)))</f>
        <v/>
      </c>
      <c r="E359" s="26" t="str">
        <f>IF(B359="","Z-SORT ORDER",B359)</f>
        <v>Z-SORT ORDER</v>
      </c>
      <c r="F359" s="34"/>
      <c r="G359" s="33"/>
      <c r="H359" s="33"/>
      <c r="I359" s="33"/>
      <c r="J359" s="33"/>
    </row>
    <row r="360" spans="1:10" s="4" customFormat="1" ht="14.4" customHeight="1" x14ac:dyDescent="0.3">
      <c r="A360" s="29" t="str">
        <f>IF(F360=0,"",F360)</f>
        <v/>
      </c>
      <c r="B360" s="30" t="str">
        <f>_xlfn.IFNA(VLOOKUP(I360, Components!$A$2:$C$570, 3, FALSE),"")</f>
        <v/>
      </c>
      <c r="C360" s="30" t="str">
        <f>IF(J360&gt;0,J360,"")</f>
        <v/>
      </c>
      <c r="D360" s="30" t="str">
        <f>IF(G360="","",IF(H360="",G360,IF(H360="N/A",G360,G360&amp;CHAR(10)&amp;CHAR(10)&amp;"Notes:"&amp;CHAR(10)&amp;H360)))</f>
        <v/>
      </c>
      <c r="E360" s="26" t="str">
        <f>IF(B360="","Z-SORT ORDER",B360)</f>
        <v>Z-SORT ORDER</v>
      </c>
      <c r="F360" s="34"/>
      <c r="G360" s="33"/>
      <c r="H360" s="33"/>
      <c r="I360" s="33"/>
      <c r="J360" s="33"/>
    </row>
    <row r="361" spans="1:10" s="4" customFormat="1" ht="14.4" customHeight="1" x14ac:dyDescent="0.3">
      <c r="A361" s="29" t="str">
        <f>IF(F361=0,"",F361)</f>
        <v/>
      </c>
      <c r="B361" s="30" t="str">
        <f>_xlfn.IFNA(VLOOKUP(I361, Components!$A$2:$C$570, 3, FALSE),"")</f>
        <v/>
      </c>
      <c r="C361" s="30" t="str">
        <f>IF(J361&gt;0,J361,"")</f>
        <v/>
      </c>
      <c r="D361" s="30" t="str">
        <f>IF(G361="","",IF(H361="",G361,IF(H361="N/A",G361,G361&amp;CHAR(10)&amp;CHAR(10)&amp;"Notes:"&amp;CHAR(10)&amp;H361)))</f>
        <v/>
      </c>
      <c r="E361" s="26" t="str">
        <f>IF(B361="","Z-SORT ORDER",B361)</f>
        <v>Z-SORT ORDER</v>
      </c>
      <c r="F361" s="34"/>
      <c r="G361" s="33"/>
      <c r="H361" s="33"/>
      <c r="I361" s="33"/>
      <c r="J361" s="33"/>
    </row>
    <row r="362" spans="1:10" s="4" customFormat="1" ht="14.4" customHeight="1" x14ac:dyDescent="0.3">
      <c r="A362" s="29" t="str">
        <f>IF(F362=0,"",F362)</f>
        <v/>
      </c>
      <c r="B362" s="30" t="str">
        <f>_xlfn.IFNA(VLOOKUP(I362, Components!$A$2:$C$570, 3, FALSE),"")</f>
        <v/>
      </c>
      <c r="C362" s="30" t="str">
        <f>IF(J362&gt;0,J362,"")</f>
        <v/>
      </c>
      <c r="D362" s="30" t="str">
        <f>IF(G362="","",IF(H362="",G362,IF(H362="N/A",G362,G362&amp;CHAR(10)&amp;CHAR(10)&amp;"Notes:"&amp;CHAR(10)&amp;H362)))</f>
        <v/>
      </c>
      <c r="E362" s="26" t="str">
        <f>IF(B362="","Z-SORT ORDER",B362)</f>
        <v>Z-SORT ORDER</v>
      </c>
      <c r="F362" s="34"/>
      <c r="G362" s="33"/>
      <c r="H362" s="33"/>
      <c r="I362" s="33"/>
      <c r="J362" s="33"/>
    </row>
    <row r="363" spans="1:10" s="4" customFormat="1" ht="14.4" customHeight="1" x14ac:dyDescent="0.3">
      <c r="A363" s="29" t="str">
        <f>IF(F363=0,"",F363)</f>
        <v/>
      </c>
      <c r="B363" s="30" t="str">
        <f>_xlfn.IFNA(VLOOKUP(I363, Components!$A$2:$C$570, 3, FALSE),"")</f>
        <v/>
      </c>
      <c r="C363" s="30" t="str">
        <f>IF(J363&gt;0,J363,"")</f>
        <v/>
      </c>
      <c r="D363" s="30" t="str">
        <f>IF(G363="","",IF(H363="",G363,IF(H363="N/A",G363,G363&amp;CHAR(10)&amp;CHAR(10)&amp;"Notes:"&amp;CHAR(10)&amp;H363)))</f>
        <v/>
      </c>
      <c r="E363" s="26" t="str">
        <f>IF(B363="","Z-SORT ORDER",B363)</f>
        <v>Z-SORT ORDER</v>
      </c>
      <c r="F363" s="34"/>
      <c r="G363" s="33"/>
      <c r="H363" s="33"/>
      <c r="I363" s="33"/>
      <c r="J363" s="33"/>
    </row>
    <row r="364" spans="1:10" s="4" customFormat="1" ht="14.4" customHeight="1" x14ac:dyDescent="0.3">
      <c r="A364" s="29" t="str">
        <f>IF(F364=0,"",F364)</f>
        <v/>
      </c>
      <c r="B364" s="30" t="str">
        <f>_xlfn.IFNA(VLOOKUP(I364, Components!$A$2:$C$570, 3, FALSE),"")</f>
        <v/>
      </c>
      <c r="C364" s="30" t="str">
        <f>IF(J364&gt;0,J364,"")</f>
        <v/>
      </c>
      <c r="D364" s="30" t="str">
        <f>IF(G364="","",IF(H364="",G364,IF(H364="N/A",G364,G364&amp;CHAR(10)&amp;CHAR(10)&amp;"Notes:"&amp;CHAR(10)&amp;H364)))</f>
        <v/>
      </c>
      <c r="E364" s="26" t="str">
        <f>IF(B364="","Z-SORT ORDER",B364)</f>
        <v>Z-SORT ORDER</v>
      </c>
      <c r="F364" s="34"/>
      <c r="G364" s="33"/>
      <c r="H364" s="33"/>
      <c r="I364" s="33"/>
      <c r="J364" s="33"/>
    </row>
    <row r="365" spans="1:10" s="4" customFormat="1" ht="14.4" customHeight="1" x14ac:dyDescent="0.3">
      <c r="A365" s="29" t="str">
        <f>IF(F365=0,"",F365)</f>
        <v/>
      </c>
      <c r="B365" s="30" t="str">
        <f>_xlfn.IFNA(VLOOKUP(I365, Components!$A$2:$C$570, 3, FALSE),"")</f>
        <v/>
      </c>
      <c r="C365" s="30" t="str">
        <f>IF(J365&gt;0,J365,"")</f>
        <v/>
      </c>
      <c r="D365" s="30" t="str">
        <f>IF(G365="","",IF(H365="",G365,IF(H365="N/A",G365,G365&amp;CHAR(10)&amp;CHAR(10)&amp;"Notes:"&amp;CHAR(10)&amp;H365)))</f>
        <v/>
      </c>
      <c r="E365" s="26" t="str">
        <f>IF(B365="","Z-SORT ORDER",B365)</f>
        <v>Z-SORT ORDER</v>
      </c>
      <c r="F365" s="34"/>
      <c r="G365" s="33"/>
      <c r="H365" s="33"/>
      <c r="I365" s="33"/>
      <c r="J365" s="33"/>
    </row>
    <row r="366" spans="1:10" s="4" customFormat="1" ht="14.4" customHeight="1" x14ac:dyDescent="0.3">
      <c r="A366" s="29" t="str">
        <f>IF(F366=0,"",F366)</f>
        <v/>
      </c>
      <c r="B366" s="30" t="str">
        <f>_xlfn.IFNA(VLOOKUP(I366, Components!$A$2:$C$570, 3, FALSE),"")</f>
        <v/>
      </c>
      <c r="C366" s="30" t="str">
        <f>IF(J366&gt;0,J366,"")</f>
        <v/>
      </c>
      <c r="D366" s="30" t="str">
        <f>IF(G366="","",IF(H366="",G366,IF(H366="N/A",G366,G366&amp;CHAR(10)&amp;CHAR(10)&amp;"Notes:"&amp;CHAR(10)&amp;H366)))</f>
        <v/>
      </c>
      <c r="E366" s="26" t="str">
        <f>IF(B366="","Z-SORT ORDER",B366)</f>
        <v>Z-SORT ORDER</v>
      </c>
      <c r="F366" s="34"/>
      <c r="G366" s="33"/>
      <c r="H366" s="33"/>
      <c r="I366" s="33"/>
      <c r="J366" s="33"/>
    </row>
    <row r="367" spans="1:10" s="4" customFormat="1" ht="14.4" customHeight="1" x14ac:dyDescent="0.3">
      <c r="A367" s="29" t="str">
        <f>IF(F367=0,"",F367)</f>
        <v/>
      </c>
      <c r="B367" s="30" t="str">
        <f>_xlfn.IFNA(VLOOKUP(I367, Components!$A$2:$C$570, 3, FALSE),"")</f>
        <v/>
      </c>
      <c r="C367" s="30" t="str">
        <f>IF(J367&gt;0,J367,"")</f>
        <v/>
      </c>
      <c r="D367" s="30" t="str">
        <f>IF(G367="","",IF(H367="",G367,IF(H367="N/A",G367,G367&amp;CHAR(10)&amp;CHAR(10)&amp;"Notes:"&amp;CHAR(10)&amp;H367)))</f>
        <v/>
      </c>
      <c r="E367" s="26" t="str">
        <f>IF(B367="","Z-SORT ORDER",B367)</f>
        <v>Z-SORT ORDER</v>
      </c>
      <c r="F367" s="34"/>
      <c r="G367" s="33"/>
      <c r="H367" s="33"/>
      <c r="I367" s="33"/>
      <c r="J367" s="33"/>
    </row>
    <row r="368" spans="1:10" s="4" customFormat="1" ht="14.4" customHeight="1" x14ac:dyDescent="0.3">
      <c r="A368" s="29" t="str">
        <f>IF(F368=0,"",F368)</f>
        <v/>
      </c>
      <c r="B368" s="30" t="str">
        <f>_xlfn.IFNA(VLOOKUP(I368, Components!$A$2:$C$570, 3, FALSE),"")</f>
        <v/>
      </c>
      <c r="C368" s="30" t="str">
        <f>IF(J368&gt;0,J368,"")</f>
        <v/>
      </c>
      <c r="D368" s="30" t="str">
        <f>IF(G368="","",IF(H368="",G368,IF(H368="N/A",G368,G368&amp;CHAR(10)&amp;CHAR(10)&amp;"Notes:"&amp;CHAR(10)&amp;H368)))</f>
        <v/>
      </c>
      <c r="E368" s="26" t="str">
        <f>IF(B368="","Z-SORT ORDER",B368)</f>
        <v>Z-SORT ORDER</v>
      </c>
      <c r="F368" s="34"/>
      <c r="G368" s="33"/>
      <c r="H368" s="33"/>
      <c r="I368" s="33"/>
      <c r="J368" s="33"/>
    </row>
    <row r="369" spans="1:10" s="4" customFormat="1" ht="14.4" customHeight="1" x14ac:dyDescent="0.3">
      <c r="A369" s="29" t="str">
        <f>IF(F369=0,"",F369)</f>
        <v/>
      </c>
      <c r="B369" s="30" t="str">
        <f>_xlfn.IFNA(VLOOKUP(I369, Components!$A$2:$C$570, 3, FALSE),"")</f>
        <v/>
      </c>
      <c r="C369" s="30" t="str">
        <f>IF(J369&gt;0,J369,"")</f>
        <v/>
      </c>
      <c r="D369" s="30" t="str">
        <f>IF(G369="","",IF(H369="",G369,IF(H369="N/A",G369,G369&amp;CHAR(10)&amp;CHAR(10)&amp;"Notes:"&amp;CHAR(10)&amp;H369)))</f>
        <v/>
      </c>
      <c r="E369" s="26" t="str">
        <f>IF(B369="","Z-SORT ORDER",B369)</f>
        <v>Z-SORT ORDER</v>
      </c>
      <c r="F369" s="34"/>
      <c r="G369" s="33"/>
      <c r="H369" s="33"/>
      <c r="I369" s="33"/>
      <c r="J369" s="33"/>
    </row>
    <row r="370" spans="1:10" s="4" customFormat="1" ht="14.4" customHeight="1" x14ac:dyDescent="0.3">
      <c r="A370" s="29" t="str">
        <f>IF(F370=0,"",F370)</f>
        <v/>
      </c>
      <c r="B370" s="30" t="str">
        <f>_xlfn.IFNA(VLOOKUP(I370, Components!$A$2:$C$570, 3, FALSE),"")</f>
        <v/>
      </c>
      <c r="C370" s="30" t="str">
        <f>IF(J370&gt;0,J370,"")</f>
        <v/>
      </c>
      <c r="D370" s="30" t="str">
        <f>IF(G370="","",IF(H370="",G370,IF(H370="N/A",G370,G370&amp;CHAR(10)&amp;CHAR(10)&amp;"Notes:"&amp;CHAR(10)&amp;H370)))</f>
        <v/>
      </c>
      <c r="E370" s="26" t="str">
        <f>IF(B370="","Z-SORT ORDER",B370)</f>
        <v>Z-SORT ORDER</v>
      </c>
      <c r="F370" s="34"/>
      <c r="G370" s="33"/>
      <c r="H370" s="33"/>
      <c r="I370" s="33"/>
      <c r="J370" s="33"/>
    </row>
    <row r="371" spans="1:10" s="4" customFormat="1" ht="14.4" customHeight="1" x14ac:dyDescent="0.3">
      <c r="A371" s="29" t="str">
        <f>IF(F371=0,"",F371)</f>
        <v/>
      </c>
      <c r="B371" s="30" t="str">
        <f>_xlfn.IFNA(VLOOKUP(I371, Components!$A$2:$C$570, 3, FALSE),"")</f>
        <v/>
      </c>
      <c r="C371" s="30" t="str">
        <f>IF(J371&gt;0,J371,"")</f>
        <v/>
      </c>
      <c r="D371" s="30" t="str">
        <f>IF(G371="","",IF(H371="",G371,IF(H371="N/A",G371,G371&amp;CHAR(10)&amp;CHAR(10)&amp;"Notes:"&amp;CHAR(10)&amp;H371)))</f>
        <v/>
      </c>
      <c r="E371" s="26" t="str">
        <f>IF(B371="","Z-SORT ORDER",B371)</f>
        <v>Z-SORT ORDER</v>
      </c>
      <c r="F371" s="34"/>
      <c r="G371" s="33"/>
      <c r="H371" s="33"/>
      <c r="I371" s="33"/>
      <c r="J371" s="33"/>
    </row>
    <row r="372" spans="1:10" s="4" customFormat="1" ht="14.4" customHeight="1" x14ac:dyDescent="0.3">
      <c r="A372" s="29" t="str">
        <f>IF(F372=0,"",F372)</f>
        <v/>
      </c>
      <c r="B372" s="30" t="str">
        <f>_xlfn.IFNA(VLOOKUP(I372, Components!$A$2:$C$570, 3, FALSE),"")</f>
        <v/>
      </c>
      <c r="C372" s="30" t="str">
        <f>IF(J372&gt;0,J372,"")</f>
        <v/>
      </c>
      <c r="D372" s="30" t="str">
        <f>IF(G372="","",IF(H372="",G372,IF(H372="N/A",G372,G372&amp;CHAR(10)&amp;CHAR(10)&amp;"Notes:"&amp;CHAR(10)&amp;H372)))</f>
        <v/>
      </c>
      <c r="E372" s="26" t="str">
        <f>IF(B372="","Z-SORT ORDER",B372)</f>
        <v>Z-SORT ORDER</v>
      </c>
      <c r="F372" s="34"/>
      <c r="G372" s="33"/>
      <c r="H372" s="33"/>
      <c r="I372" s="33"/>
      <c r="J372" s="33"/>
    </row>
    <row r="373" spans="1:10" s="4" customFormat="1" ht="14.4" customHeight="1" x14ac:dyDescent="0.3">
      <c r="A373" s="29" t="str">
        <f>IF(F373=0,"",F373)</f>
        <v/>
      </c>
      <c r="B373" s="30" t="str">
        <f>_xlfn.IFNA(VLOOKUP(I373, Components!$A$2:$C$570, 3, FALSE),"")</f>
        <v/>
      </c>
      <c r="C373" s="30" t="str">
        <f>IF(J373&gt;0,J373,"")</f>
        <v/>
      </c>
      <c r="D373" s="30" t="str">
        <f>IF(G373="","",IF(H373="",G373,IF(H373="N/A",G373,G373&amp;CHAR(10)&amp;CHAR(10)&amp;"Notes:"&amp;CHAR(10)&amp;H373)))</f>
        <v/>
      </c>
      <c r="E373" s="26" t="str">
        <f>IF(B373="","Z-SORT ORDER",B373)</f>
        <v>Z-SORT ORDER</v>
      </c>
      <c r="F373" s="34"/>
      <c r="G373" s="33"/>
      <c r="H373" s="33"/>
      <c r="I373" s="33"/>
      <c r="J373" s="33"/>
    </row>
    <row r="374" spans="1:10" s="4" customFormat="1" ht="14.4" customHeight="1" x14ac:dyDescent="0.3">
      <c r="A374" s="29" t="str">
        <f>IF(F374=0,"",F374)</f>
        <v/>
      </c>
      <c r="B374" s="30" t="str">
        <f>_xlfn.IFNA(VLOOKUP(I374, Components!$A$2:$C$570, 3, FALSE),"")</f>
        <v/>
      </c>
      <c r="C374" s="30" t="str">
        <f>IF(J374&gt;0,J374,"")</f>
        <v/>
      </c>
      <c r="D374" s="30" t="str">
        <f>IF(G374="","",IF(H374="",G374,IF(H374="N/A",G374,G374&amp;CHAR(10)&amp;CHAR(10)&amp;"Notes:"&amp;CHAR(10)&amp;H374)))</f>
        <v/>
      </c>
      <c r="E374" s="26" t="str">
        <f>IF(B374="","Z-SORT ORDER",B374)</f>
        <v>Z-SORT ORDER</v>
      </c>
      <c r="F374" s="34"/>
      <c r="G374" s="33"/>
      <c r="H374" s="33"/>
      <c r="I374" s="33"/>
      <c r="J374" s="33"/>
    </row>
    <row r="375" spans="1:10" s="4" customFormat="1" ht="14.4" customHeight="1" x14ac:dyDescent="0.3">
      <c r="A375" s="29" t="str">
        <f>IF(F375=0,"",F375)</f>
        <v/>
      </c>
      <c r="B375" s="30" t="str">
        <f>_xlfn.IFNA(VLOOKUP(I375, Components!$A$2:$C$570, 3, FALSE),"")</f>
        <v/>
      </c>
      <c r="C375" s="30" t="str">
        <f>IF(J375&gt;0,J375,"")</f>
        <v/>
      </c>
      <c r="D375" s="30" t="str">
        <f>IF(G375="","",IF(H375="",G375,IF(H375="N/A",G375,G375&amp;CHAR(10)&amp;CHAR(10)&amp;"Notes:"&amp;CHAR(10)&amp;H375)))</f>
        <v/>
      </c>
      <c r="E375" s="26" t="str">
        <f>IF(B375="","Z-SORT ORDER",B375)</f>
        <v>Z-SORT ORDER</v>
      </c>
      <c r="F375" s="34"/>
      <c r="G375" s="33"/>
      <c r="H375" s="33"/>
      <c r="I375" s="33"/>
      <c r="J375" s="33"/>
    </row>
    <row r="376" spans="1:10" s="4" customFormat="1" ht="14.4" customHeight="1" x14ac:dyDescent="0.3">
      <c r="A376" s="29" t="str">
        <f>IF(F376=0,"",F376)</f>
        <v/>
      </c>
      <c r="B376" s="30" t="str">
        <f>_xlfn.IFNA(VLOOKUP(I376, Components!$A$2:$C$570, 3, FALSE),"")</f>
        <v/>
      </c>
      <c r="C376" s="30" t="str">
        <f>IF(J376&gt;0,J376,"")</f>
        <v/>
      </c>
      <c r="D376" s="30" t="str">
        <f>IF(G376="","",IF(H376="",G376,IF(H376="N/A",G376,G376&amp;CHAR(10)&amp;CHAR(10)&amp;"Notes:"&amp;CHAR(10)&amp;H376)))</f>
        <v/>
      </c>
      <c r="E376" s="26" t="str">
        <f>IF(B376="","Z-SORT ORDER",B376)</f>
        <v>Z-SORT ORDER</v>
      </c>
      <c r="F376" s="34"/>
      <c r="G376" s="33"/>
      <c r="H376" s="33"/>
      <c r="I376" s="33"/>
      <c r="J376" s="33"/>
    </row>
    <row r="377" spans="1:10" s="4" customFormat="1" ht="14.4" customHeight="1" x14ac:dyDescent="0.3">
      <c r="A377" s="29" t="str">
        <f>IF(F377=0,"",F377)</f>
        <v/>
      </c>
      <c r="B377" s="30" t="str">
        <f>_xlfn.IFNA(VLOOKUP(I377, Components!$A$2:$C$570, 3, FALSE),"")</f>
        <v/>
      </c>
      <c r="C377" s="30" t="str">
        <f>IF(J377&gt;0,J377,"")</f>
        <v/>
      </c>
      <c r="D377" s="30" t="str">
        <f>IF(G377="","",IF(H377="",G377,IF(H377="N/A",G377,G377&amp;CHAR(10)&amp;CHAR(10)&amp;"Notes:"&amp;CHAR(10)&amp;H377)))</f>
        <v/>
      </c>
      <c r="E377" s="26" t="str">
        <f>IF(B377="","Z-SORT ORDER",B377)</f>
        <v>Z-SORT ORDER</v>
      </c>
      <c r="F377" s="34"/>
      <c r="G377" s="33"/>
      <c r="H377" s="33"/>
      <c r="I377" s="33"/>
      <c r="J377" s="33"/>
    </row>
    <row r="378" spans="1:10" s="4" customFormat="1" ht="14.4" customHeight="1" x14ac:dyDescent="0.3">
      <c r="A378" s="29" t="str">
        <f>IF(F378=0,"",F378)</f>
        <v/>
      </c>
      <c r="B378" s="30" t="str">
        <f>_xlfn.IFNA(VLOOKUP(I378, Components!$A$2:$C$570, 3, FALSE),"")</f>
        <v/>
      </c>
      <c r="C378" s="30" t="str">
        <f>IF(J378&gt;0,J378,"")</f>
        <v/>
      </c>
      <c r="D378" s="30" t="str">
        <f>IF(G378="","",IF(H378="",G378,IF(H378="N/A",G378,G378&amp;CHAR(10)&amp;CHAR(10)&amp;"Notes:"&amp;CHAR(10)&amp;H378)))</f>
        <v/>
      </c>
      <c r="E378" s="26" t="str">
        <f>IF(B378="","Z-SORT ORDER",B378)</f>
        <v>Z-SORT ORDER</v>
      </c>
      <c r="F378" s="34"/>
      <c r="G378" s="33"/>
      <c r="H378" s="33"/>
      <c r="I378" s="33"/>
      <c r="J378" s="33"/>
    </row>
    <row r="379" spans="1:10" s="4" customFormat="1" ht="14.4" customHeight="1" x14ac:dyDescent="0.3">
      <c r="A379" s="29" t="str">
        <f>IF(F379=0,"",F379)</f>
        <v/>
      </c>
      <c r="B379" s="30" t="str">
        <f>_xlfn.IFNA(VLOOKUP(I379, Components!$A$2:$C$570, 3, FALSE),"")</f>
        <v/>
      </c>
      <c r="C379" s="30" t="str">
        <f>IF(J379&gt;0,J379,"")</f>
        <v/>
      </c>
      <c r="D379" s="30" t="str">
        <f>IF(G379="","",IF(H379="",G379,IF(H379="N/A",G379,G379&amp;CHAR(10)&amp;CHAR(10)&amp;"Notes:"&amp;CHAR(10)&amp;H379)))</f>
        <v/>
      </c>
      <c r="E379" s="26" t="str">
        <f>IF(B379="","Z-SORT ORDER",B379)</f>
        <v>Z-SORT ORDER</v>
      </c>
      <c r="F379" s="34"/>
      <c r="G379" s="33"/>
      <c r="H379" s="33"/>
      <c r="I379" s="33"/>
      <c r="J379" s="33"/>
    </row>
    <row r="380" spans="1:10" s="4" customFormat="1" ht="14.4" customHeight="1" x14ac:dyDescent="0.3">
      <c r="A380" s="29" t="str">
        <f>IF(F380=0,"",F380)</f>
        <v/>
      </c>
      <c r="B380" s="30" t="str">
        <f>_xlfn.IFNA(VLOOKUP(I380, Components!$A$2:$C$570, 3, FALSE),"")</f>
        <v/>
      </c>
      <c r="C380" s="30" t="str">
        <f>IF(J380&gt;0,J380,"")</f>
        <v/>
      </c>
      <c r="D380" s="30" t="str">
        <f>IF(G380="","",IF(H380="",G380,IF(H380="N/A",G380,G380&amp;CHAR(10)&amp;CHAR(10)&amp;"Notes:"&amp;CHAR(10)&amp;H380)))</f>
        <v/>
      </c>
      <c r="E380" s="26" t="str">
        <f>IF(B380="","Z-SORT ORDER",B380)</f>
        <v>Z-SORT ORDER</v>
      </c>
      <c r="F380" s="34"/>
      <c r="G380" s="33"/>
      <c r="H380" s="33"/>
      <c r="I380" s="33"/>
      <c r="J380" s="33"/>
    </row>
    <row r="381" spans="1:10" s="4" customFormat="1" ht="14.4" customHeight="1" x14ac:dyDescent="0.3">
      <c r="A381" s="29" t="str">
        <f>IF(F381=0,"",F381)</f>
        <v/>
      </c>
      <c r="B381" s="30" t="str">
        <f>_xlfn.IFNA(VLOOKUP(I381, Components!$A$2:$C$570, 3, FALSE),"")</f>
        <v/>
      </c>
      <c r="C381" s="30" t="str">
        <f>IF(J381&gt;0,J381,"")</f>
        <v/>
      </c>
      <c r="D381" s="30" t="str">
        <f>IF(G381="","",IF(H381="",G381,IF(H381="N/A",G381,G381&amp;CHAR(10)&amp;CHAR(10)&amp;"Notes:"&amp;CHAR(10)&amp;H381)))</f>
        <v/>
      </c>
      <c r="E381" s="26" t="str">
        <f>IF(B381="","Z-SORT ORDER",B381)</f>
        <v>Z-SORT ORDER</v>
      </c>
      <c r="F381" s="34"/>
      <c r="G381" s="33"/>
      <c r="H381" s="33"/>
      <c r="I381" s="33"/>
      <c r="J381" s="33"/>
    </row>
    <row r="382" spans="1:10" s="4" customFormat="1" ht="14.4" customHeight="1" x14ac:dyDescent="0.3">
      <c r="A382" s="29" t="str">
        <f>IF(F382=0,"",F382)</f>
        <v/>
      </c>
      <c r="B382" s="30" t="str">
        <f>_xlfn.IFNA(VLOOKUP(I382, Components!$A$2:$C$570, 3, FALSE),"")</f>
        <v/>
      </c>
      <c r="C382" s="30" t="str">
        <f>IF(J382&gt;0,J382,"")</f>
        <v/>
      </c>
      <c r="D382" s="30" t="str">
        <f>IF(G382="","",IF(H382="",G382,IF(H382="N/A",G382,G382&amp;CHAR(10)&amp;CHAR(10)&amp;"Notes:"&amp;CHAR(10)&amp;H382)))</f>
        <v/>
      </c>
      <c r="E382" s="26" t="str">
        <f>IF(B382="","Z-SORT ORDER",B382)</f>
        <v>Z-SORT ORDER</v>
      </c>
      <c r="F382" s="34"/>
      <c r="G382" s="33"/>
      <c r="H382" s="33"/>
      <c r="I382" s="33"/>
      <c r="J382" s="33"/>
    </row>
    <row r="383" spans="1:10" s="4" customFormat="1" ht="14.4" customHeight="1" x14ac:dyDescent="0.3">
      <c r="A383" s="29" t="str">
        <f>IF(F383=0,"",F383)</f>
        <v/>
      </c>
      <c r="B383" s="30" t="str">
        <f>_xlfn.IFNA(VLOOKUP(I383, Components!$A$2:$C$570, 3, FALSE),"")</f>
        <v/>
      </c>
      <c r="C383" s="30" t="str">
        <f>IF(J383&gt;0,J383,"")</f>
        <v/>
      </c>
      <c r="D383" s="30" t="str">
        <f>IF(G383="","",IF(H383="",G383,IF(H383="N/A",G383,G383&amp;CHAR(10)&amp;CHAR(10)&amp;"Notes:"&amp;CHAR(10)&amp;H383)))</f>
        <v/>
      </c>
      <c r="E383" s="26" t="str">
        <f>IF(B383="","Z-SORT ORDER",B383)</f>
        <v>Z-SORT ORDER</v>
      </c>
      <c r="F383" s="34"/>
      <c r="G383" s="33"/>
      <c r="H383" s="33"/>
      <c r="I383" s="33"/>
      <c r="J383" s="33"/>
    </row>
    <row r="384" spans="1:10" s="4" customFormat="1" ht="14.4" customHeight="1" x14ac:dyDescent="0.3">
      <c r="A384" s="29" t="str">
        <f>IF(F384=0,"",F384)</f>
        <v/>
      </c>
      <c r="B384" s="30" t="str">
        <f>_xlfn.IFNA(VLOOKUP(I384, Components!$A$2:$C$570, 3, FALSE),"")</f>
        <v/>
      </c>
      <c r="C384" s="30" t="str">
        <f>IF(J384&gt;0,J384,"")</f>
        <v/>
      </c>
      <c r="D384" s="30" t="str">
        <f>IF(G384="","",IF(H384="",G384,IF(H384="N/A",G384,G384&amp;CHAR(10)&amp;CHAR(10)&amp;"Notes:"&amp;CHAR(10)&amp;H384)))</f>
        <v/>
      </c>
      <c r="E384" s="26" t="str">
        <f>IF(B384="","Z-SORT ORDER",B384)</f>
        <v>Z-SORT ORDER</v>
      </c>
      <c r="F384" s="34"/>
      <c r="G384" s="33"/>
      <c r="H384" s="33"/>
      <c r="I384" s="33"/>
      <c r="J384" s="33"/>
    </row>
    <row r="385" spans="1:10" s="4" customFormat="1" ht="14.4" customHeight="1" x14ac:dyDescent="0.3">
      <c r="A385" s="29" t="str">
        <f>IF(F385=0,"",F385)</f>
        <v/>
      </c>
      <c r="B385" s="30" t="str">
        <f>_xlfn.IFNA(VLOOKUP(I385, Components!$A$2:$C$570, 3, FALSE),"")</f>
        <v/>
      </c>
      <c r="C385" s="30" t="str">
        <f>IF(J385&gt;0,J385,"")</f>
        <v/>
      </c>
      <c r="D385" s="30" t="str">
        <f>IF(G385="","",IF(H385="",G385,IF(H385="N/A",G385,G385&amp;CHAR(10)&amp;CHAR(10)&amp;"Notes:"&amp;CHAR(10)&amp;H385)))</f>
        <v/>
      </c>
      <c r="E385" s="26" t="str">
        <f>IF(B385="","Z-SORT ORDER",B385)</f>
        <v>Z-SORT ORDER</v>
      </c>
      <c r="F385" s="34"/>
      <c r="G385" s="33"/>
      <c r="H385" s="33"/>
      <c r="I385" s="33"/>
      <c r="J385" s="33"/>
    </row>
    <row r="386" spans="1:10" s="4" customFormat="1" ht="14.4" customHeight="1" x14ac:dyDescent="0.3">
      <c r="A386" s="29" t="str">
        <f>IF(F386=0,"",F386)</f>
        <v/>
      </c>
      <c r="B386" s="30" t="str">
        <f>_xlfn.IFNA(VLOOKUP(I386, Components!$A$2:$C$570, 3, FALSE),"")</f>
        <v/>
      </c>
      <c r="C386" s="30" t="str">
        <f>IF(J386&gt;0,J386,"")</f>
        <v/>
      </c>
      <c r="D386" s="30" t="str">
        <f>IF(G386="","",IF(H386="",G386,IF(H386="N/A",G386,G386&amp;CHAR(10)&amp;CHAR(10)&amp;"Notes:"&amp;CHAR(10)&amp;H386)))</f>
        <v/>
      </c>
      <c r="E386" s="26" t="str">
        <f>IF(B386="","Z-SORT ORDER",B386)</f>
        <v>Z-SORT ORDER</v>
      </c>
      <c r="F386" s="34"/>
      <c r="G386" s="33"/>
      <c r="H386" s="33"/>
      <c r="I386" s="33"/>
      <c r="J386" s="33"/>
    </row>
    <row r="387" spans="1:10" s="4" customFormat="1" ht="14.4" customHeight="1" x14ac:dyDescent="0.3">
      <c r="A387" s="29" t="str">
        <f>IF(F387=0,"",F387)</f>
        <v/>
      </c>
      <c r="B387" s="30" t="str">
        <f>_xlfn.IFNA(VLOOKUP(I387, Components!$A$2:$C$570, 3, FALSE),"")</f>
        <v/>
      </c>
      <c r="C387" s="30" t="str">
        <f>IF(J387&gt;0,J387,"")</f>
        <v/>
      </c>
      <c r="D387" s="30" t="str">
        <f>IF(G387="","",IF(H387="",G387,IF(H387="N/A",G387,G387&amp;CHAR(10)&amp;CHAR(10)&amp;"Notes:"&amp;CHAR(10)&amp;H387)))</f>
        <v/>
      </c>
      <c r="E387" s="26" t="str">
        <f>IF(B387="","Z-SORT ORDER",B387)</f>
        <v>Z-SORT ORDER</v>
      </c>
      <c r="F387" s="34"/>
      <c r="G387" s="33"/>
      <c r="H387" s="33"/>
      <c r="I387" s="33"/>
      <c r="J387" s="33"/>
    </row>
    <row r="388" spans="1:10" s="4" customFormat="1" ht="14.4" customHeight="1" x14ac:dyDescent="0.3">
      <c r="A388" s="29" t="str">
        <f>IF(F388=0,"",F388)</f>
        <v/>
      </c>
      <c r="B388" s="30" t="str">
        <f>_xlfn.IFNA(VLOOKUP(I388, Components!$A$2:$C$570, 3, FALSE),"")</f>
        <v/>
      </c>
      <c r="C388" s="30" t="str">
        <f>IF(J388&gt;0,J388,"")</f>
        <v/>
      </c>
      <c r="D388" s="30" t="str">
        <f>IF(G388="","",IF(H388="",G388,IF(H388="N/A",G388,G388&amp;CHAR(10)&amp;CHAR(10)&amp;"Notes:"&amp;CHAR(10)&amp;H388)))</f>
        <v/>
      </c>
      <c r="E388" s="26" t="str">
        <f>IF(B388="","Z-SORT ORDER",B388)</f>
        <v>Z-SORT ORDER</v>
      </c>
      <c r="F388" s="34"/>
      <c r="G388" s="33"/>
      <c r="H388" s="33"/>
      <c r="I388" s="33"/>
      <c r="J388" s="33"/>
    </row>
    <row r="389" spans="1:10" s="4" customFormat="1" ht="14.4" customHeight="1" x14ac:dyDescent="0.3">
      <c r="A389" s="29" t="str">
        <f>IF(F389=0,"",F389)</f>
        <v/>
      </c>
      <c r="B389" s="30" t="str">
        <f>_xlfn.IFNA(VLOOKUP(I389, Components!$A$2:$C$570, 3, FALSE),"")</f>
        <v/>
      </c>
      <c r="C389" s="30" t="str">
        <f>IF(J389&gt;0,J389,"")</f>
        <v/>
      </c>
      <c r="D389" s="30" t="str">
        <f>IF(G389="","",IF(H389="",G389,IF(H389="N/A",G389,G389&amp;CHAR(10)&amp;CHAR(10)&amp;"Notes:"&amp;CHAR(10)&amp;H389)))</f>
        <v/>
      </c>
      <c r="E389" s="26" t="str">
        <f>IF(B389="","Z-SORT ORDER",B389)</f>
        <v>Z-SORT ORDER</v>
      </c>
      <c r="F389" s="34"/>
      <c r="G389" s="33"/>
      <c r="H389" s="33"/>
      <c r="I389" s="33"/>
      <c r="J389" s="33"/>
    </row>
    <row r="390" spans="1:10" s="4" customFormat="1" ht="14.4" customHeight="1" x14ac:dyDescent="0.3">
      <c r="A390" s="29" t="str">
        <f>IF(F390=0,"",F390)</f>
        <v/>
      </c>
      <c r="B390" s="30" t="str">
        <f>_xlfn.IFNA(VLOOKUP(I390, Components!$A$2:$C$570, 3, FALSE),"")</f>
        <v/>
      </c>
      <c r="C390" s="30" t="str">
        <f>IF(J390&gt;0,J390,"")</f>
        <v/>
      </c>
      <c r="D390" s="30" t="str">
        <f>IF(G390="","",IF(H390="",G390,IF(H390="N/A",G390,G390&amp;CHAR(10)&amp;CHAR(10)&amp;"Notes:"&amp;CHAR(10)&amp;H390)))</f>
        <v/>
      </c>
      <c r="E390" s="26" t="str">
        <f>IF(B390="","Z-SORT ORDER",B390)</f>
        <v>Z-SORT ORDER</v>
      </c>
      <c r="F390" s="34"/>
      <c r="G390" s="33"/>
      <c r="H390" s="33"/>
      <c r="I390" s="33"/>
      <c r="J390" s="33"/>
    </row>
    <row r="391" spans="1:10" s="4" customFormat="1" ht="14.4" customHeight="1" x14ac:dyDescent="0.3">
      <c r="A391" s="29" t="str">
        <f>IF(F391=0,"",F391)</f>
        <v/>
      </c>
      <c r="B391" s="30" t="str">
        <f>_xlfn.IFNA(VLOOKUP(I391, Components!$A$2:$C$570, 3, FALSE),"")</f>
        <v/>
      </c>
      <c r="C391" s="30" t="str">
        <f>IF(J391&gt;0,J391,"")</f>
        <v/>
      </c>
      <c r="D391" s="30" t="str">
        <f>IF(G391="","",IF(H391="",G391,IF(H391="N/A",G391,G391&amp;CHAR(10)&amp;CHAR(10)&amp;"Notes:"&amp;CHAR(10)&amp;H391)))</f>
        <v/>
      </c>
      <c r="E391" s="26" t="str">
        <f>IF(B391="","Z-SORT ORDER",B391)</f>
        <v>Z-SORT ORDER</v>
      </c>
      <c r="F391" s="34"/>
      <c r="G391" s="33"/>
      <c r="H391" s="33"/>
      <c r="I391" s="33"/>
      <c r="J391" s="33"/>
    </row>
    <row r="392" spans="1:10" s="4" customFormat="1" ht="14.4" customHeight="1" x14ac:dyDescent="0.3">
      <c r="A392" s="29" t="str">
        <f>IF(F392=0,"",F392)</f>
        <v/>
      </c>
      <c r="B392" s="30" t="str">
        <f>_xlfn.IFNA(VLOOKUP(I392, Components!$A$2:$C$570, 3, FALSE),"")</f>
        <v/>
      </c>
      <c r="C392" s="30" t="str">
        <f>IF(J392&gt;0,J392,"")</f>
        <v/>
      </c>
      <c r="D392" s="30" t="str">
        <f>IF(G392="","",IF(H392="",G392,IF(H392="N/A",G392,G392&amp;CHAR(10)&amp;CHAR(10)&amp;"Notes:"&amp;CHAR(10)&amp;H392)))</f>
        <v/>
      </c>
      <c r="E392" s="26" t="str">
        <f>IF(B392="","Z-SORT ORDER",B392)</f>
        <v>Z-SORT ORDER</v>
      </c>
      <c r="F392" s="34"/>
      <c r="G392" s="33"/>
      <c r="H392" s="33"/>
      <c r="I392" s="33"/>
      <c r="J392" s="33"/>
    </row>
    <row r="393" spans="1:10" s="4" customFormat="1" ht="14.4" customHeight="1" x14ac:dyDescent="0.3">
      <c r="A393" s="29" t="str">
        <f>IF(F393=0,"",F393)</f>
        <v/>
      </c>
      <c r="B393" s="30" t="str">
        <f>_xlfn.IFNA(VLOOKUP(I393, Components!$A$2:$C$570, 3, FALSE),"")</f>
        <v/>
      </c>
      <c r="C393" s="30" t="str">
        <f>IF(J393&gt;0,J393,"")</f>
        <v/>
      </c>
      <c r="D393" s="30" t="str">
        <f>IF(G393="","",IF(H393="",G393,IF(H393="N/A",G393,G393&amp;CHAR(10)&amp;CHAR(10)&amp;"Notes:"&amp;CHAR(10)&amp;H393)))</f>
        <v/>
      </c>
      <c r="E393" s="26" t="str">
        <f>IF(B393="","Z-SORT ORDER",B393)</f>
        <v>Z-SORT ORDER</v>
      </c>
      <c r="F393" s="34"/>
      <c r="G393" s="33"/>
      <c r="H393" s="33"/>
      <c r="I393" s="33"/>
      <c r="J393" s="33"/>
    </row>
    <row r="394" spans="1:10" s="4" customFormat="1" ht="14.4" customHeight="1" x14ac:dyDescent="0.3">
      <c r="A394" s="29" t="str">
        <f>IF(F394=0,"",F394)</f>
        <v/>
      </c>
      <c r="B394" s="30" t="str">
        <f>_xlfn.IFNA(VLOOKUP(I394, Components!$A$2:$C$570, 3, FALSE),"")</f>
        <v/>
      </c>
      <c r="C394" s="30" t="str">
        <f>IF(J394&gt;0,J394,"")</f>
        <v/>
      </c>
      <c r="D394" s="30" t="str">
        <f>IF(G394="","",IF(H394="",G394,IF(H394="N/A",G394,G394&amp;CHAR(10)&amp;CHAR(10)&amp;"Notes:"&amp;CHAR(10)&amp;H394)))</f>
        <v/>
      </c>
      <c r="E394" s="26" t="str">
        <f>IF(B394="","Z-SORT ORDER",B394)</f>
        <v>Z-SORT ORDER</v>
      </c>
      <c r="F394" s="34"/>
      <c r="G394" s="33"/>
      <c r="H394" s="33"/>
      <c r="I394" s="33"/>
      <c r="J394" s="33"/>
    </row>
    <row r="395" spans="1:10" s="4" customFormat="1" ht="14.4" customHeight="1" x14ac:dyDescent="0.3">
      <c r="A395" s="29" t="str">
        <f>IF(F395=0,"",F395)</f>
        <v/>
      </c>
      <c r="B395" s="30" t="str">
        <f>_xlfn.IFNA(VLOOKUP(I395, Components!$A$2:$C$570, 3, FALSE),"")</f>
        <v/>
      </c>
      <c r="C395" s="30" t="str">
        <f>IF(J395&gt;0,J395,"")</f>
        <v/>
      </c>
      <c r="D395" s="30" t="str">
        <f>IF(G395="","",IF(H395="",G395,IF(H395="N/A",G395,G395&amp;CHAR(10)&amp;CHAR(10)&amp;"Notes:"&amp;CHAR(10)&amp;H395)))</f>
        <v/>
      </c>
      <c r="E395" s="26" t="str">
        <f>IF(B395="","Z-SORT ORDER",B395)</f>
        <v>Z-SORT ORDER</v>
      </c>
      <c r="F395" s="34"/>
      <c r="G395" s="33"/>
      <c r="H395" s="33"/>
      <c r="I395" s="33"/>
      <c r="J395" s="33"/>
    </row>
    <row r="396" spans="1:10" s="4" customFormat="1" ht="14.4" customHeight="1" x14ac:dyDescent="0.3">
      <c r="A396" s="29" t="str">
        <f>IF(F396=0,"",F396)</f>
        <v/>
      </c>
      <c r="B396" s="30" t="str">
        <f>_xlfn.IFNA(VLOOKUP(I396, Components!$A$2:$C$570, 3, FALSE),"")</f>
        <v/>
      </c>
      <c r="C396" s="30" t="str">
        <f>IF(J396&gt;0,J396,"")</f>
        <v/>
      </c>
      <c r="D396" s="30" t="str">
        <f>IF(G396="","",IF(H396="",G396,IF(H396="N/A",G396,G396&amp;CHAR(10)&amp;CHAR(10)&amp;"Notes:"&amp;CHAR(10)&amp;H396)))</f>
        <v/>
      </c>
      <c r="E396" s="26" t="str">
        <f>IF(B396="","Z-SORT ORDER",B396)</f>
        <v>Z-SORT ORDER</v>
      </c>
      <c r="F396" s="34"/>
      <c r="G396" s="33"/>
      <c r="H396" s="33"/>
      <c r="I396" s="33"/>
      <c r="J396" s="33"/>
    </row>
    <row r="397" spans="1:10" s="4" customFormat="1" ht="14.4" customHeight="1" x14ac:dyDescent="0.3">
      <c r="A397" s="29" t="str">
        <f>IF(F397=0,"",F397)</f>
        <v/>
      </c>
      <c r="B397" s="30" t="str">
        <f>_xlfn.IFNA(VLOOKUP(I397, Components!$A$2:$C$570, 3, FALSE),"")</f>
        <v/>
      </c>
      <c r="C397" s="30" t="str">
        <f>IF(J397&gt;0,J397,"")</f>
        <v/>
      </c>
      <c r="D397" s="30" t="str">
        <f>IF(G397="","",IF(H397="",G397,IF(H397="N/A",G397,G397&amp;CHAR(10)&amp;CHAR(10)&amp;"Notes:"&amp;CHAR(10)&amp;H397)))</f>
        <v/>
      </c>
      <c r="E397" s="26" t="str">
        <f>IF(B397="","Z-SORT ORDER",B397)</f>
        <v>Z-SORT ORDER</v>
      </c>
      <c r="F397" s="34"/>
      <c r="G397" s="33"/>
      <c r="H397" s="33"/>
      <c r="I397" s="33"/>
      <c r="J397" s="33"/>
    </row>
    <row r="398" spans="1:10" s="4" customFormat="1" ht="14.4" customHeight="1" x14ac:dyDescent="0.3">
      <c r="A398" s="29" t="str">
        <f>IF(F398=0,"",F398)</f>
        <v/>
      </c>
      <c r="B398" s="30" t="str">
        <f>_xlfn.IFNA(VLOOKUP(I398, Components!$A$2:$C$570, 3, FALSE),"")</f>
        <v/>
      </c>
      <c r="C398" s="30" t="str">
        <f>IF(J398&gt;0,J398,"")</f>
        <v/>
      </c>
      <c r="D398" s="30" t="str">
        <f>IF(G398="","",IF(H398="",G398,IF(H398="N/A",G398,G398&amp;CHAR(10)&amp;CHAR(10)&amp;"Notes:"&amp;CHAR(10)&amp;H398)))</f>
        <v/>
      </c>
      <c r="E398" s="26" t="str">
        <f>IF(B398="","Z-SORT ORDER",B398)</f>
        <v>Z-SORT ORDER</v>
      </c>
      <c r="F398" s="34"/>
      <c r="G398" s="33"/>
      <c r="H398" s="33"/>
      <c r="I398" s="33"/>
      <c r="J398" s="33"/>
    </row>
    <row r="399" spans="1:10" s="4" customFormat="1" ht="14.4" customHeight="1" x14ac:dyDescent="0.3">
      <c r="A399" s="29" t="str">
        <f>IF(F399=0,"",F399)</f>
        <v/>
      </c>
      <c r="B399" s="30" t="str">
        <f>_xlfn.IFNA(VLOOKUP(I399, Components!$A$2:$C$570, 3, FALSE),"")</f>
        <v/>
      </c>
      <c r="C399" s="30" t="str">
        <f>IF(J399&gt;0,J399,"")</f>
        <v/>
      </c>
      <c r="D399" s="30" t="str">
        <f>IF(G399="","",IF(H399="",G399,IF(H399="N/A",G399,G399&amp;CHAR(10)&amp;CHAR(10)&amp;"Notes:"&amp;CHAR(10)&amp;H399)))</f>
        <v/>
      </c>
      <c r="E399" s="26" t="str">
        <f>IF(B399="","Z-SORT ORDER",B399)</f>
        <v>Z-SORT ORDER</v>
      </c>
      <c r="F399" s="34"/>
      <c r="G399" s="33"/>
      <c r="H399" s="33"/>
      <c r="I399" s="33"/>
      <c r="J399" s="33"/>
    </row>
    <row r="400" spans="1:10" s="4" customFormat="1" ht="14.4" customHeight="1" x14ac:dyDescent="0.3">
      <c r="A400" s="29" t="str">
        <f>IF(F400=0,"",F400)</f>
        <v/>
      </c>
      <c r="B400" s="30" t="str">
        <f>_xlfn.IFNA(VLOOKUP(I400, Components!$A$2:$C$570, 3, FALSE),"")</f>
        <v/>
      </c>
      <c r="C400" s="30" t="str">
        <f>IF(J400&gt;0,J400,"")</f>
        <v/>
      </c>
      <c r="D400" s="30" t="str">
        <f>IF(G400="","",IF(H400="",G400,IF(H400="N/A",G400,G400&amp;CHAR(10)&amp;CHAR(10)&amp;"Notes:"&amp;CHAR(10)&amp;H400)))</f>
        <v/>
      </c>
      <c r="E400" s="26" t="str">
        <f>IF(B400="","Z-SORT ORDER",B400)</f>
        <v>Z-SORT ORDER</v>
      </c>
      <c r="F400" s="34"/>
      <c r="G400" s="33"/>
      <c r="H400" s="33"/>
      <c r="I400" s="33"/>
      <c r="J400" s="33"/>
    </row>
    <row r="401" spans="1:10" s="4" customFormat="1" ht="14.4" customHeight="1" x14ac:dyDescent="0.3">
      <c r="A401" s="29" t="str">
        <f>IF(F401=0,"",F401)</f>
        <v/>
      </c>
      <c r="B401" s="30" t="str">
        <f>_xlfn.IFNA(VLOOKUP(I401, Components!$A$2:$C$570, 3, FALSE),"")</f>
        <v/>
      </c>
      <c r="C401" s="30" t="str">
        <f>IF(J401&gt;0,J401,"")</f>
        <v/>
      </c>
      <c r="D401" s="30" t="str">
        <f>IF(G401="","",IF(H401="",G401,IF(H401="N/A",G401,G401&amp;CHAR(10)&amp;CHAR(10)&amp;"Notes:"&amp;CHAR(10)&amp;H401)))</f>
        <v/>
      </c>
      <c r="E401" s="26" t="str">
        <f>IF(B401="","Z-SORT ORDER",B401)</f>
        <v>Z-SORT ORDER</v>
      </c>
      <c r="F401" s="34"/>
      <c r="G401" s="33"/>
      <c r="H401" s="33"/>
      <c r="I401" s="33"/>
      <c r="J401" s="33"/>
    </row>
    <row r="402" spans="1:10" s="4" customFormat="1" ht="14.4" customHeight="1" x14ac:dyDescent="0.3">
      <c r="A402" s="29" t="str">
        <f>IF(F402=0,"",F402)</f>
        <v/>
      </c>
      <c r="B402" s="30" t="str">
        <f>_xlfn.IFNA(VLOOKUP(I402, Components!$A$2:$C$570, 3, FALSE),"")</f>
        <v/>
      </c>
      <c r="C402" s="30" t="str">
        <f>IF(J402&gt;0,J402,"")</f>
        <v/>
      </c>
      <c r="D402" s="30" t="str">
        <f>IF(G402="","",IF(H402="",G402,IF(H402="N/A",G402,G402&amp;CHAR(10)&amp;CHAR(10)&amp;"Notes:"&amp;CHAR(10)&amp;H402)))</f>
        <v/>
      </c>
      <c r="E402" s="26" t="str">
        <f>IF(B402="","Z-SORT ORDER",B402)</f>
        <v>Z-SORT ORDER</v>
      </c>
      <c r="F402" s="34"/>
      <c r="G402" s="33"/>
      <c r="H402" s="33"/>
      <c r="I402" s="33"/>
      <c r="J402" s="33"/>
    </row>
    <row r="403" spans="1:10" s="4" customFormat="1" ht="14.4" customHeight="1" x14ac:dyDescent="0.3">
      <c r="A403" s="29" t="str">
        <f>IF(F403=0,"",F403)</f>
        <v/>
      </c>
      <c r="B403" s="30" t="str">
        <f>_xlfn.IFNA(VLOOKUP(I403, Components!$A$2:$C$570, 3, FALSE),"")</f>
        <v/>
      </c>
      <c r="C403" s="30" t="str">
        <f>IF(J403&gt;0,J403,"")</f>
        <v/>
      </c>
      <c r="D403" s="30" t="str">
        <f>IF(G403="","",IF(H403="",G403,IF(H403="N/A",G403,G403&amp;CHAR(10)&amp;CHAR(10)&amp;"Notes:"&amp;CHAR(10)&amp;H403)))</f>
        <v/>
      </c>
      <c r="E403" s="26" t="str">
        <f>IF(B403="","Z-SORT ORDER",B403)</f>
        <v>Z-SORT ORDER</v>
      </c>
      <c r="F403" s="34"/>
      <c r="G403" s="33"/>
      <c r="H403" s="33"/>
      <c r="I403" s="33"/>
      <c r="J403" s="33"/>
    </row>
    <row r="404" spans="1:10" s="4" customFormat="1" ht="14.4" customHeight="1" x14ac:dyDescent="0.3">
      <c r="A404" s="29" t="str">
        <f>IF(F404=0,"",F404)</f>
        <v/>
      </c>
      <c r="B404" s="30" t="str">
        <f>_xlfn.IFNA(VLOOKUP(I404, Components!$A$2:$C$570, 3, FALSE),"")</f>
        <v/>
      </c>
      <c r="C404" s="30" t="str">
        <f>IF(J404&gt;0,J404,"")</f>
        <v/>
      </c>
      <c r="D404" s="30" t="str">
        <f>IF(G404="","",IF(H404="",G404,IF(H404="N/A",G404,G404&amp;CHAR(10)&amp;CHAR(10)&amp;"Notes:"&amp;CHAR(10)&amp;H404)))</f>
        <v/>
      </c>
      <c r="E404" s="26" t="str">
        <f>IF(B404="","Z-SORT ORDER",B404)</f>
        <v>Z-SORT ORDER</v>
      </c>
      <c r="F404" s="34"/>
      <c r="G404" s="33"/>
      <c r="H404" s="33"/>
      <c r="I404" s="33"/>
      <c r="J404" s="33"/>
    </row>
    <row r="405" spans="1:10" s="4" customFormat="1" ht="14.4" customHeight="1" x14ac:dyDescent="0.3">
      <c r="A405" s="29" t="str">
        <f>IF(F405=0,"",F405)</f>
        <v/>
      </c>
      <c r="B405" s="30" t="str">
        <f>_xlfn.IFNA(VLOOKUP(I405, Components!$A$2:$C$570, 3, FALSE),"")</f>
        <v/>
      </c>
      <c r="C405" s="30" t="str">
        <f>IF(J405&gt;0,J405,"")</f>
        <v/>
      </c>
      <c r="D405" s="30" t="str">
        <f>IF(G405="","",IF(H405="",G405,IF(H405="N/A",G405,G405&amp;CHAR(10)&amp;CHAR(10)&amp;"Notes:"&amp;CHAR(10)&amp;H405)))</f>
        <v/>
      </c>
      <c r="E405" s="26" t="str">
        <f>IF(B405="","Z-SORT ORDER",B405)</f>
        <v>Z-SORT ORDER</v>
      </c>
      <c r="F405" s="34"/>
      <c r="G405" s="33"/>
      <c r="H405" s="33"/>
      <c r="I405" s="33"/>
      <c r="J405" s="33"/>
    </row>
    <row r="406" spans="1:10" s="4" customFormat="1" ht="14.4" customHeight="1" x14ac:dyDescent="0.3">
      <c r="A406" s="29" t="str">
        <f>IF(F406=0,"",F406)</f>
        <v/>
      </c>
      <c r="B406" s="30" t="str">
        <f>_xlfn.IFNA(VLOOKUP(I406, Components!$A$2:$C$570, 3, FALSE),"")</f>
        <v/>
      </c>
      <c r="C406" s="30" t="str">
        <f>IF(J406&gt;0,J406,"")</f>
        <v/>
      </c>
      <c r="D406" s="30" t="str">
        <f>IF(G406="","",IF(H406="",G406,IF(H406="N/A",G406,G406&amp;CHAR(10)&amp;CHAR(10)&amp;"Notes:"&amp;CHAR(10)&amp;H406)))</f>
        <v/>
      </c>
      <c r="E406" s="26" t="str">
        <f>IF(B406="","Z-SORT ORDER",B406)</f>
        <v>Z-SORT ORDER</v>
      </c>
      <c r="F406" s="34"/>
      <c r="G406" s="33"/>
      <c r="H406" s="33"/>
      <c r="I406" s="33"/>
      <c r="J406" s="33"/>
    </row>
    <row r="407" spans="1:10" s="4" customFormat="1" ht="14.4" customHeight="1" x14ac:dyDescent="0.3">
      <c r="A407" s="29" t="str">
        <f>IF(F407=0,"",F407)</f>
        <v/>
      </c>
      <c r="B407" s="30" t="str">
        <f>_xlfn.IFNA(VLOOKUP(I407, Components!$A$2:$C$570, 3, FALSE),"")</f>
        <v/>
      </c>
      <c r="C407" s="30" t="str">
        <f>IF(J407&gt;0,J407,"")</f>
        <v/>
      </c>
      <c r="D407" s="30" t="str">
        <f>IF(G407="","",IF(H407="",G407,IF(H407="N/A",G407,G407&amp;CHAR(10)&amp;CHAR(10)&amp;"Notes:"&amp;CHAR(10)&amp;H407)))</f>
        <v/>
      </c>
      <c r="E407" s="26" t="str">
        <f>IF(B407="","Z-SORT ORDER",B407)</f>
        <v>Z-SORT ORDER</v>
      </c>
      <c r="F407" s="34"/>
      <c r="G407" s="33"/>
      <c r="H407" s="33"/>
      <c r="I407" s="33"/>
      <c r="J407" s="33"/>
    </row>
    <row r="408" spans="1:10" s="4" customFormat="1" ht="14.4" customHeight="1" x14ac:dyDescent="0.3">
      <c r="A408" s="29" t="str">
        <f>IF(F408=0,"",F408)</f>
        <v/>
      </c>
      <c r="B408" s="30" t="str">
        <f>_xlfn.IFNA(VLOOKUP(I408, Components!$A$2:$C$570, 3, FALSE),"")</f>
        <v/>
      </c>
      <c r="C408" s="30" t="str">
        <f>IF(J408&gt;0,J408,"")</f>
        <v/>
      </c>
      <c r="D408" s="30" t="str">
        <f>IF(G408="","",IF(H408="",G408,IF(H408="N/A",G408,G408&amp;CHAR(10)&amp;CHAR(10)&amp;"Notes:"&amp;CHAR(10)&amp;H408)))</f>
        <v/>
      </c>
      <c r="E408" s="26" t="str">
        <f>IF(B408="","Z-SORT ORDER",B408)</f>
        <v>Z-SORT ORDER</v>
      </c>
      <c r="F408" s="34"/>
      <c r="G408" s="33"/>
      <c r="H408" s="33"/>
      <c r="I408" s="33"/>
      <c r="J408" s="33"/>
    </row>
    <row r="409" spans="1:10" s="4" customFormat="1" ht="14.4" customHeight="1" x14ac:dyDescent="0.3">
      <c r="A409" s="29" t="str">
        <f>IF(F409=0,"",F409)</f>
        <v/>
      </c>
      <c r="B409" s="30" t="str">
        <f>_xlfn.IFNA(VLOOKUP(I409, Components!$A$2:$C$570, 3, FALSE),"")</f>
        <v/>
      </c>
      <c r="C409" s="30" t="str">
        <f>IF(J409&gt;0,J409,"")</f>
        <v/>
      </c>
      <c r="D409" s="30" t="str">
        <f>IF(G409="","",IF(H409="",G409,IF(H409="N/A",G409,G409&amp;CHAR(10)&amp;CHAR(10)&amp;"Notes:"&amp;CHAR(10)&amp;H409)))</f>
        <v/>
      </c>
      <c r="E409" s="26" t="str">
        <f>IF(B409="","Z-SORT ORDER",B409)</f>
        <v>Z-SORT ORDER</v>
      </c>
      <c r="F409" s="34"/>
      <c r="G409" s="33"/>
      <c r="H409" s="33"/>
      <c r="I409" s="33"/>
      <c r="J409" s="33"/>
    </row>
    <row r="410" spans="1:10" s="4" customFormat="1" ht="14.4" customHeight="1" x14ac:dyDescent="0.3">
      <c r="A410" s="29" t="str">
        <f>IF(F410=0,"",F410)</f>
        <v/>
      </c>
      <c r="B410" s="30" t="str">
        <f>_xlfn.IFNA(VLOOKUP(I410, Components!$A$2:$C$570, 3, FALSE),"")</f>
        <v/>
      </c>
      <c r="C410" s="30" t="str">
        <f>IF(J410&gt;0,J410,"")</f>
        <v/>
      </c>
      <c r="D410" s="30" t="str">
        <f>IF(G410="","",IF(H410="",G410,IF(H410="N/A",G410,G410&amp;CHAR(10)&amp;CHAR(10)&amp;"Notes:"&amp;CHAR(10)&amp;H410)))</f>
        <v/>
      </c>
      <c r="E410" s="26" t="str">
        <f>IF(B410="","Z-SORT ORDER",B410)</f>
        <v>Z-SORT ORDER</v>
      </c>
      <c r="F410" s="34"/>
      <c r="G410" s="33"/>
      <c r="H410" s="33"/>
      <c r="I410" s="33"/>
      <c r="J410" s="33"/>
    </row>
    <row r="411" spans="1:10" s="4" customFormat="1" ht="14.4" customHeight="1" x14ac:dyDescent="0.3">
      <c r="A411" s="29" t="str">
        <f>IF(F411=0,"",F411)</f>
        <v/>
      </c>
      <c r="B411" s="30" t="str">
        <f>_xlfn.IFNA(VLOOKUP(I411, Components!$A$2:$C$570, 3, FALSE),"")</f>
        <v/>
      </c>
      <c r="C411" s="30" t="str">
        <f>IF(J411&gt;0,J411,"")</f>
        <v/>
      </c>
      <c r="D411" s="30" t="str">
        <f>IF(G411="","",IF(H411="",G411,IF(H411="N/A",G411,G411&amp;CHAR(10)&amp;CHAR(10)&amp;"Notes:"&amp;CHAR(10)&amp;H411)))</f>
        <v/>
      </c>
      <c r="E411" s="26" t="str">
        <f>IF(B411="","Z-SORT ORDER",B411)</f>
        <v>Z-SORT ORDER</v>
      </c>
      <c r="F411" s="34"/>
      <c r="G411" s="33"/>
      <c r="H411" s="33"/>
      <c r="I411" s="33"/>
      <c r="J411" s="33"/>
    </row>
    <row r="412" spans="1:10" s="4" customFormat="1" ht="14.4" customHeight="1" x14ac:dyDescent="0.3">
      <c r="A412" s="29" t="str">
        <f>IF(F412=0,"",F412)</f>
        <v/>
      </c>
      <c r="B412" s="30" t="str">
        <f>_xlfn.IFNA(VLOOKUP(I412, Components!$A$2:$C$570, 3, FALSE),"")</f>
        <v/>
      </c>
      <c r="C412" s="30" t="str">
        <f>IF(J412&gt;0,J412,"")</f>
        <v/>
      </c>
      <c r="D412" s="30" t="str">
        <f>IF(G412="","",IF(H412="",G412,IF(H412="N/A",G412,G412&amp;CHAR(10)&amp;CHAR(10)&amp;"Notes:"&amp;CHAR(10)&amp;H412)))</f>
        <v/>
      </c>
      <c r="E412" s="26" t="str">
        <f>IF(B412="","Z-SORT ORDER",B412)</f>
        <v>Z-SORT ORDER</v>
      </c>
      <c r="F412" s="34"/>
      <c r="G412" s="33"/>
      <c r="H412" s="33"/>
      <c r="I412" s="33"/>
      <c r="J412" s="33"/>
    </row>
    <row r="413" spans="1:10" s="4" customFormat="1" ht="14.4" customHeight="1" x14ac:dyDescent="0.3">
      <c r="A413" s="29" t="str">
        <f>IF(F413=0,"",F413)</f>
        <v/>
      </c>
      <c r="B413" s="30" t="str">
        <f>_xlfn.IFNA(VLOOKUP(I413, Components!$A$2:$C$570, 3, FALSE),"")</f>
        <v/>
      </c>
      <c r="C413" s="30" t="str">
        <f>IF(J413&gt;0,J413,"")</f>
        <v/>
      </c>
      <c r="D413" s="30" t="str">
        <f>IF(G413="","",IF(H413="",G413,IF(H413="N/A",G413,G413&amp;CHAR(10)&amp;CHAR(10)&amp;"Notes:"&amp;CHAR(10)&amp;H413)))</f>
        <v/>
      </c>
      <c r="E413" s="26" t="str">
        <f>IF(B413="","Z-SORT ORDER",B413)</f>
        <v>Z-SORT ORDER</v>
      </c>
      <c r="F413" s="34"/>
      <c r="G413" s="33"/>
      <c r="H413" s="33"/>
      <c r="I413" s="33"/>
      <c r="J413" s="33"/>
    </row>
    <row r="414" spans="1:10" s="4" customFormat="1" ht="14.4" customHeight="1" x14ac:dyDescent="0.3">
      <c r="A414" s="29" t="str">
        <f>IF(F414=0,"",F414)</f>
        <v/>
      </c>
      <c r="B414" s="30" t="str">
        <f>_xlfn.IFNA(VLOOKUP(I414, Components!$A$2:$C$570, 3, FALSE),"")</f>
        <v/>
      </c>
      <c r="C414" s="30" t="str">
        <f>IF(J414&gt;0,J414,"")</f>
        <v/>
      </c>
      <c r="D414" s="30" t="str">
        <f>IF(G414="","",IF(H414="",G414,IF(H414="N/A",G414,G414&amp;CHAR(10)&amp;CHAR(10)&amp;"Notes:"&amp;CHAR(10)&amp;H414)))</f>
        <v/>
      </c>
      <c r="E414" s="26" t="str">
        <f>IF(B414="","Z-SORT ORDER",B414)</f>
        <v>Z-SORT ORDER</v>
      </c>
      <c r="F414" s="34"/>
      <c r="G414" s="33"/>
      <c r="H414" s="33"/>
      <c r="I414" s="33"/>
      <c r="J414" s="33"/>
    </row>
    <row r="415" spans="1:10" s="4" customFormat="1" ht="14.4" customHeight="1" x14ac:dyDescent="0.3">
      <c r="A415" s="29" t="str">
        <f>IF(F415=0,"",F415)</f>
        <v/>
      </c>
      <c r="B415" s="30" t="str">
        <f>_xlfn.IFNA(VLOOKUP(I415, Components!$A$2:$C$570, 3, FALSE),"")</f>
        <v/>
      </c>
      <c r="C415" s="30" t="str">
        <f>IF(J415&gt;0,J415,"")</f>
        <v/>
      </c>
      <c r="D415" s="30" t="str">
        <f>IF(G415="","",IF(H415="",G415,IF(H415="N/A",G415,G415&amp;CHAR(10)&amp;CHAR(10)&amp;"Notes:"&amp;CHAR(10)&amp;H415)))</f>
        <v/>
      </c>
      <c r="E415" s="26" t="str">
        <f>IF(B415="","Z-SORT ORDER",B415)</f>
        <v>Z-SORT ORDER</v>
      </c>
      <c r="F415" s="34"/>
      <c r="G415" s="33"/>
      <c r="H415" s="33"/>
      <c r="I415" s="33"/>
      <c r="J415" s="33"/>
    </row>
    <row r="416" spans="1:10" s="4" customFormat="1" ht="14.4" customHeight="1" x14ac:dyDescent="0.3">
      <c r="A416" s="29" t="str">
        <f>IF(F416=0,"",F416)</f>
        <v/>
      </c>
      <c r="B416" s="30" t="str">
        <f>_xlfn.IFNA(VLOOKUP(I416, Components!$A$2:$C$570, 3, FALSE),"")</f>
        <v/>
      </c>
      <c r="C416" s="30" t="str">
        <f>IF(J416&gt;0,J416,"")</f>
        <v/>
      </c>
      <c r="D416" s="30" t="str">
        <f>IF(G416="","",IF(H416="",G416,IF(H416="N/A",G416,G416&amp;CHAR(10)&amp;CHAR(10)&amp;"Notes:"&amp;CHAR(10)&amp;H416)))</f>
        <v/>
      </c>
      <c r="E416" s="26" t="str">
        <f>IF(B416="","Z-SORT ORDER",B416)</f>
        <v>Z-SORT ORDER</v>
      </c>
      <c r="F416" s="34"/>
      <c r="G416" s="33"/>
      <c r="H416" s="33"/>
      <c r="I416" s="33"/>
      <c r="J416" s="33"/>
    </row>
    <row r="417" spans="1:10" s="4" customFormat="1" ht="14.4" customHeight="1" x14ac:dyDescent="0.3">
      <c r="A417" s="29" t="str">
        <f>IF(F417=0,"",F417)</f>
        <v/>
      </c>
      <c r="B417" s="30" t="str">
        <f>_xlfn.IFNA(VLOOKUP(I417, Components!$A$2:$C$570, 3, FALSE),"")</f>
        <v/>
      </c>
      <c r="C417" s="30" t="str">
        <f>IF(J417&gt;0,J417,"")</f>
        <v/>
      </c>
      <c r="D417" s="30" t="str">
        <f>IF(G417="","",IF(H417="",G417,IF(H417="N/A",G417,G417&amp;CHAR(10)&amp;CHAR(10)&amp;"Notes:"&amp;CHAR(10)&amp;H417)))</f>
        <v/>
      </c>
      <c r="E417" s="26" t="str">
        <f>IF(B417="","Z-SORT ORDER",B417)</f>
        <v>Z-SORT ORDER</v>
      </c>
      <c r="F417" s="34"/>
      <c r="G417" s="33"/>
      <c r="H417" s="33"/>
      <c r="I417" s="33"/>
      <c r="J417" s="33"/>
    </row>
    <row r="418" spans="1:10" s="4" customFormat="1" ht="14.4" customHeight="1" x14ac:dyDescent="0.3">
      <c r="A418" s="29" t="str">
        <f>IF(F418=0,"",F418)</f>
        <v/>
      </c>
      <c r="B418" s="30" t="str">
        <f>_xlfn.IFNA(VLOOKUP(I418, Components!$A$2:$C$570, 3, FALSE),"")</f>
        <v/>
      </c>
      <c r="C418" s="30" t="str">
        <f>IF(J418&gt;0,J418,"")</f>
        <v/>
      </c>
      <c r="D418" s="30" t="str">
        <f>IF(G418="","",IF(H418="",G418,IF(H418="N/A",G418,G418&amp;CHAR(10)&amp;CHAR(10)&amp;"Notes:"&amp;CHAR(10)&amp;H418)))</f>
        <v/>
      </c>
      <c r="E418" s="26" t="str">
        <f>IF(B418="","Z-SORT ORDER",B418)</f>
        <v>Z-SORT ORDER</v>
      </c>
      <c r="F418" s="34"/>
      <c r="G418" s="33"/>
      <c r="H418" s="33"/>
      <c r="I418" s="33"/>
      <c r="J418" s="33"/>
    </row>
    <row r="419" spans="1:10" s="4" customFormat="1" ht="14.4" customHeight="1" x14ac:dyDescent="0.3">
      <c r="A419" s="29" t="str">
        <f>IF(F419=0,"",F419)</f>
        <v/>
      </c>
      <c r="B419" s="30" t="str">
        <f>_xlfn.IFNA(VLOOKUP(I419, Components!$A$2:$C$570, 3, FALSE),"")</f>
        <v/>
      </c>
      <c r="C419" s="30" t="str">
        <f>IF(J419&gt;0,J419,"")</f>
        <v/>
      </c>
      <c r="D419" s="30" t="str">
        <f>IF(G419="","",IF(H419="",G419,IF(H419="N/A",G419,G419&amp;CHAR(10)&amp;CHAR(10)&amp;"Notes:"&amp;CHAR(10)&amp;H419)))</f>
        <v/>
      </c>
      <c r="E419" s="26" t="str">
        <f>IF(B419="","Z-SORT ORDER",B419)</f>
        <v>Z-SORT ORDER</v>
      </c>
      <c r="F419" s="34"/>
      <c r="G419" s="33"/>
      <c r="H419" s="33"/>
      <c r="I419" s="33"/>
      <c r="J419" s="33"/>
    </row>
    <row r="420" spans="1:10" s="4" customFormat="1" ht="14.4" customHeight="1" x14ac:dyDescent="0.3">
      <c r="A420" s="29" t="str">
        <f>IF(F420=0,"",F420)</f>
        <v/>
      </c>
      <c r="B420" s="30" t="str">
        <f>_xlfn.IFNA(VLOOKUP(I420, Components!$A$2:$C$570, 3, FALSE),"")</f>
        <v/>
      </c>
      <c r="C420" s="30" t="str">
        <f>IF(J420&gt;0,J420,"")</f>
        <v/>
      </c>
      <c r="D420" s="30" t="str">
        <f>IF(G420="","",IF(H420="",G420,IF(H420="N/A",G420,G420&amp;CHAR(10)&amp;CHAR(10)&amp;"Notes:"&amp;CHAR(10)&amp;H420)))</f>
        <v/>
      </c>
      <c r="E420" s="26" t="str">
        <f>IF(B420="","Z-SORT ORDER",B420)</f>
        <v>Z-SORT ORDER</v>
      </c>
      <c r="F420" s="34"/>
      <c r="G420" s="33"/>
      <c r="H420" s="33"/>
      <c r="I420" s="33"/>
      <c r="J420" s="33"/>
    </row>
    <row r="421" spans="1:10" s="4" customFormat="1" ht="14.4" customHeight="1" x14ac:dyDescent="0.3">
      <c r="A421" s="29" t="str">
        <f>IF(F421=0,"",F421)</f>
        <v/>
      </c>
      <c r="B421" s="30" t="str">
        <f>_xlfn.IFNA(VLOOKUP(I421, Components!$A$2:$C$570, 3, FALSE),"")</f>
        <v/>
      </c>
      <c r="C421" s="30" t="str">
        <f>IF(J421&gt;0,J421,"")</f>
        <v/>
      </c>
      <c r="D421" s="30" t="str">
        <f>IF(G421="","",IF(H421="",G421,IF(H421="N/A",G421,G421&amp;CHAR(10)&amp;CHAR(10)&amp;"Notes:"&amp;CHAR(10)&amp;H421)))</f>
        <v/>
      </c>
      <c r="E421" s="26" t="str">
        <f>IF(B421="","Z-SORT ORDER",B421)</f>
        <v>Z-SORT ORDER</v>
      </c>
      <c r="F421" s="34"/>
      <c r="G421" s="33"/>
      <c r="H421" s="33"/>
      <c r="I421" s="33"/>
      <c r="J421" s="33"/>
    </row>
    <row r="422" spans="1:10" s="4" customFormat="1" ht="14.4" customHeight="1" x14ac:dyDescent="0.3">
      <c r="A422" s="29" t="str">
        <f>IF(F422=0,"",F422)</f>
        <v/>
      </c>
      <c r="B422" s="30" t="str">
        <f>_xlfn.IFNA(VLOOKUP(I422, Components!$A$2:$C$570, 3, FALSE),"")</f>
        <v/>
      </c>
      <c r="C422" s="30" t="str">
        <f>IF(J422&gt;0,J422,"")</f>
        <v/>
      </c>
      <c r="D422" s="30" t="str">
        <f>IF(G422="","",IF(H422="",G422,IF(H422="N/A",G422,G422&amp;CHAR(10)&amp;CHAR(10)&amp;"Notes:"&amp;CHAR(10)&amp;H422)))</f>
        <v/>
      </c>
      <c r="E422" s="26" t="str">
        <f>IF(B422="","Z-SORT ORDER",B422)</f>
        <v>Z-SORT ORDER</v>
      </c>
      <c r="F422" s="34"/>
      <c r="G422" s="33"/>
      <c r="H422" s="33"/>
      <c r="I422" s="33"/>
      <c r="J422" s="33"/>
    </row>
    <row r="423" spans="1:10" s="4" customFormat="1" ht="14.4" customHeight="1" x14ac:dyDescent="0.3">
      <c r="A423" s="29" t="str">
        <f>IF(F423=0,"",F423)</f>
        <v/>
      </c>
      <c r="B423" s="30" t="str">
        <f>_xlfn.IFNA(VLOOKUP(I423, Components!$A$2:$C$570, 3, FALSE),"")</f>
        <v/>
      </c>
      <c r="C423" s="30" t="str">
        <f>IF(J423&gt;0,J423,"")</f>
        <v/>
      </c>
      <c r="D423" s="30" t="str">
        <f>IF(G423="","",IF(H423="",G423,IF(H423="N/A",G423,G423&amp;CHAR(10)&amp;CHAR(10)&amp;"Notes:"&amp;CHAR(10)&amp;H423)))</f>
        <v/>
      </c>
      <c r="E423" s="26" t="str">
        <f>IF(B423="","Z-SORT ORDER",B423)</f>
        <v>Z-SORT ORDER</v>
      </c>
      <c r="F423" s="34"/>
      <c r="G423" s="33"/>
      <c r="H423" s="33"/>
      <c r="I423" s="33"/>
      <c r="J423" s="33"/>
    </row>
    <row r="424" spans="1:10" s="4" customFormat="1" ht="14.4" customHeight="1" x14ac:dyDescent="0.3">
      <c r="A424" s="29" t="str">
        <f>IF(F424=0,"",F424)</f>
        <v/>
      </c>
      <c r="B424" s="30" t="str">
        <f>_xlfn.IFNA(VLOOKUP(I424, Components!$A$2:$C$570, 3, FALSE),"")</f>
        <v/>
      </c>
      <c r="C424" s="30" t="str">
        <f>IF(J424&gt;0,J424,"")</f>
        <v/>
      </c>
      <c r="D424" s="30" t="str">
        <f>IF(G424="","",IF(H424="",G424,IF(H424="N/A",G424,G424&amp;CHAR(10)&amp;CHAR(10)&amp;"Notes:"&amp;CHAR(10)&amp;H424)))</f>
        <v/>
      </c>
      <c r="E424" s="26" t="str">
        <f>IF(B424="","Z-SORT ORDER",B424)</f>
        <v>Z-SORT ORDER</v>
      </c>
      <c r="F424" s="34"/>
      <c r="G424" s="33"/>
      <c r="H424" s="33"/>
      <c r="I424" s="33"/>
      <c r="J424" s="33"/>
    </row>
    <row r="425" spans="1:10" s="4" customFormat="1" ht="14.4" customHeight="1" x14ac:dyDescent="0.3">
      <c r="A425" s="29" t="str">
        <f>IF(F425=0,"",F425)</f>
        <v/>
      </c>
      <c r="B425" s="30" t="str">
        <f>_xlfn.IFNA(VLOOKUP(I425, Components!$A$2:$C$570, 3, FALSE),"")</f>
        <v/>
      </c>
      <c r="C425" s="30" t="str">
        <f>IF(J425&gt;0,J425,"")</f>
        <v/>
      </c>
      <c r="D425" s="30" t="str">
        <f>IF(G425="","",IF(H425="",G425,IF(H425="N/A",G425,G425&amp;CHAR(10)&amp;CHAR(10)&amp;"Notes:"&amp;CHAR(10)&amp;H425)))</f>
        <v/>
      </c>
      <c r="E425" s="26" t="str">
        <f>IF(B425="","Z-SORT ORDER",B425)</f>
        <v>Z-SORT ORDER</v>
      </c>
      <c r="F425" s="34"/>
      <c r="G425" s="33"/>
      <c r="H425" s="33"/>
      <c r="I425" s="33"/>
      <c r="J425" s="33"/>
    </row>
    <row r="426" spans="1:10" s="4" customFormat="1" ht="14.4" customHeight="1" x14ac:dyDescent="0.3">
      <c r="A426" s="29" t="str">
        <f>IF(F426=0,"",F426)</f>
        <v/>
      </c>
      <c r="B426" s="30" t="str">
        <f>_xlfn.IFNA(VLOOKUP(I426, Components!$A$2:$C$570, 3, FALSE),"")</f>
        <v/>
      </c>
      <c r="C426" s="30" t="str">
        <f>IF(J426&gt;0,J426,"")</f>
        <v/>
      </c>
      <c r="D426" s="30" t="str">
        <f>IF(G426="","",IF(H426="",G426,IF(H426="N/A",G426,G426&amp;CHAR(10)&amp;CHAR(10)&amp;"Notes:"&amp;CHAR(10)&amp;H426)))</f>
        <v/>
      </c>
      <c r="E426" s="26" t="str">
        <f>IF(B426="","Z-SORT ORDER",B426)</f>
        <v>Z-SORT ORDER</v>
      </c>
      <c r="F426" s="34"/>
      <c r="G426" s="33"/>
      <c r="H426" s="33"/>
      <c r="I426" s="33"/>
      <c r="J426" s="33"/>
    </row>
    <row r="427" spans="1:10" s="4" customFormat="1" ht="14.4" customHeight="1" x14ac:dyDescent="0.3">
      <c r="A427" s="29" t="str">
        <f>IF(F427=0,"",F427)</f>
        <v/>
      </c>
      <c r="B427" s="30" t="str">
        <f>_xlfn.IFNA(VLOOKUP(I427, Components!$A$2:$C$570, 3, FALSE),"")</f>
        <v/>
      </c>
      <c r="C427" s="30" t="str">
        <f>IF(J427&gt;0,J427,"")</f>
        <v/>
      </c>
      <c r="D427" s="30" t="str">
        <f>IF(G427="","",IF(H427="",G427,IF(H427="N/A",G427,G427&amp;CHAR(10)&amp;CHAR(10)&amp;"Notes:"&amp;CHAR(10)&amp;H427)))</f>
        <v/>
      </c>
      <c r="E427" s="26" t="str">
        <f>IF(B427="","Z-SORT ORDER",B427)</f>
        <v>Z-SORT ORDER</v>
      </c>
      <c r="F427" s="34"/>
      <c r="G427" s="33"/>
      <c r="H427" s="33"/>
      <c r="I427" s="33"/>
      <c r="J427" s="33"/>
    </row>
    <row r="428" spans="1:10" s="4" customFormat="1" ht="14.4" customHeight="1" x14ac:dyDescent="0.3">
      <c r="A428" s="29" t="str">
        <f>IF(F428=0,"",F428)</f>
        <v/>
      </c>
      <c r="B428" s="30" t="str">
        <f>_xlfn.IFNA(VLOOKUP(I428, Components!$A$2:$C$570, 3, FALSE),"")</f>
        <v/>
      </c>
      <c r="C428" s="30" t="str">
        <f>IF(J428&gt;0,J428,"")</f>
        <v/>
      </c>
      <c r="D428" s="30" t="str">
        <f>IF(G428="","",IF(H428="",G428,IF(H428="N/A",G428,G428&amp;CHAR(10)&amp;CHAR(10)&amp;"Notes:"&amp;CHAR(10)&amp;H428)))</f>
        <v/>
      </c>
      <c r="E428" s="26" t="str">
        <f>IF(B428="","Z-SORT ORDER",B428)</f>
        <v>Z-SORT ORDER</v>
      </c>
      <c r="F428" s="34"/>
      <c r="G428" s="33"/>
      <c r="H428" s="33"/>
      <c r="I428" s="33"/>
      <c r="J428" s="33"/>
    </row>
    <row r="429" spans="1:10" s="4" customFormat="1" ht="14.4" customHeight="1" x14ac:dyDescent="0.3">
      <c r="A429" s="29" t="str">
        <f>IF(F429=0,"",F429)</f>
        <v/>
      </c>
      <c r="B429" s="30" t="str">
        <f>_xlfn.IFNA(VLOOKUP(I429, Components!$A$2:$C$570, 3, FALSE),"")</f>
        <v/>
      </c>
      <c r="C429" s="30" t="str">
        <f>IF(J429&gt;0,J429,"")</f>
        <v/>
      </c>
      <c r="D429" s="30" t="str">
        <f>IF(G429="","",IF(H429="",G429,IF(H429="N/A",G429,G429&amp;CHAR(10)&amp;CHAR(10)&amp;"Notes:"&amp;CHAR(10)&amp;H429)))</f>
        <v/>
      </c>
      <c r="E429" s="26" t="str">
        <f>IF(B429="","Z-SORT ORDER",B429)</f>
        <v>Z-SORT ORDER</v>
      </c>
      <c r="F429" s="34"/>
      <c r="G429" s="33"/>
      <c r="H429" s="33"/>
      <c r="I429" s="33"/>
      <c r="J429" s="33"/>
    </row>
    <row r="430" spans="1:10" s="4" customFormat="1" ht="14.4" customHeight="1" x14ac:dyDescent="0.3">
      <c r="A430" s="29" t="str">
        <f>IF(F430=0,"",F430)</f>
        <v/>
      </c>
      <c r="B430" s="30" t="str">
        <f>_xlfn.IFNA(VLOOKUP(I430, Components!$A$2:$C$570, 3, FALSE),"")</f>
        <v/>
      </c>
      <c r="C430" s="30" t="str">
        <f>IF(J430&gt;0,J430,"")</f>
        <v/>
      </c>
      <c r="D430" s="30" t="str">
        <f>IF(G430="","",IF(H430="",G430,IF(H430="N/A",G430,G430&amp;CHAR(10)&amp;CHAR(10)&amp;"Notes:"&amp;CHAR(10)&amp;H430)))</f>
        <v/>
      </c>
      <c r="E430" s="26" t="str">
        <f>IF(B430="","Z-SORT ORDER",B430)</f>
        <v>Z-SORT ORDER</v>
      </c>
      <c r="F430" s="34"/>
      <c r="G430" s="33"/>
      <c r="H430" s="33"/>
      <c r="I430" s="33"/>
      <c r="J430" s="33"/>
    </row>
    <row r="431" spans="1:10" s="4" customFormat="1" ht="14.4" customHeight="1" x14ac:dyDescent="0.3">
      <c r="A431" s="29" t="str">
        <f>IF(F431=0,"",F431)</f>
        <v/>
      </c>
      <c r="B431" s="30" t="str">
        <f>_xlfn.IFNA(VLOOKUP(I431, Components!$A$2:$C$570, 3, FALSE),"")</f>
        <v/>
      </c>
      <c r="C431" s="30" t="str">
        <f>IF(J431&gt;0,J431,"")</f>
        <v/>
      </c>
      <c r="D431" s="30" t="str">
        <f>IF(G431="","",IF(H431="",G431,IF(H431="N/A",G431,G431&amp;CHAR(10)&amp;CHAR(10)&amp;"Notes:"&amp;CHAR(10)&amp;H431)))</f>
        <v/>
      </c>
      <c r="E431" s="26" t="str">
        <f>IF(B431="","Z-SORT ORDER",B431)</f>
        <v>Z-SORT ORDER</v>
      </c>
      <c r="F431" s="34"/>
      <c r="G431" s="33"/>
      <c r="H431" s="33"/>
      <c r="I431" s="33"/>
      <c r="J431" s="33"/>
    </row>
    <row r="432" spans="1:10" s="4" customFormat="1" ht="14.4" customHeight="1" x14ac:dyDescent="0.3">
      <c r="A432" s="29" t="str">
        <f>IF(F432=0,"",F432)</f>
        <v/>
      </c>
      <c r="B432" s="30" t="str">
        <f>_xlfn.IFNA(VLOOKUP(I432, Components!$A$2:$C$570, 3, FALSE),"")</f>
        <v/>
      </c>
      <c r="C432" s="30" t="str">
        <f>IF(J432&gt;0,J432,"")</f>
        <v/>
      </c>
      <c r="D432" s="30" t="str">
        <f>IF(G432="","",IF(H432="",G432,IF(H432="N/A",G432,G432&amp;CHAR(10)&amp;CHAR(10)&amp;"Notes:"&amp;CHAR(10)&amp;H432)))</f>
        <v/>
      </c>
      <c r="E432" s="26" t="str">
        <f>IF(B432="","Z-SORT ORDER",B432)</f>
        <v>Z-SORT ORDER</v>
      </c>
      <c r="F432" s="34"/>
      <c r="G432" s="33"/>
      <c r="H432" s="33"/>
      <c r="I432" s="33"/>
      <c r="J432" s="33"/>
    </row>
    <row r="433" spans="1:10" s="4" customFormat="1" ht="14.4" customHeight="1" x14ac:dyDescent="0.3">
      <c r="A433" s="29" t="str">
        <f>IF(F433=0,"",F433)</f>
        <v/>
      </c>
      <c r="B433" s="30" t="str">
        <f>_xlfn.IFNA(VLOOKUP(I433, Components!$A$2:$C$570, 3, FALSE),"")</f>
        <v/>
      </c>
      <c r="C433" s="30" t="str">
        <f>IF(J433&gt;0,J433,"")</f>
        <v/>
      </c>
      <c r="D433" s="30" t="str">
        <f>IF(G433="","",IF(H433="",G433,IF(H433="N/A",G433,G433&amp;CHAR(10)&amp;CHAR(10)&amp;"Notes:"&amp;CHAR(10)&amp;H433)))</f>
        <v/>
      </c>
      <c r="E433" s="26" t="str">
        <f>IF(B433="","Z-SORT ORDER",B433)</f>
        <v>Z-SORT ORDER</v>
      </c>
      <c r="F433" s="34"/>
      <c r="G433" s="33"/>
      <c r="H433" s="33"/>
      <c r="I433" s="33"/>
      <c r="J433" s="33"/>
    </row>
    <row r="434" spans="1:10" s="4" customFormat="1" ht="14.4" customHeight="1" x14ac:dyDescent="0.3">
      <c r="A434" s="29" t="str">
        <f>IF(F434=0,"",F434)</f>
        <v/>
      </c>
      <c r="B434" s="30" t="str">
        <f>_xlfn.IFNA(VLOOKUP(I434, Components!$A$2:$C$570, 3, FALSE),"")</f>
        <v/>
      </c>
      <c r="C434" s="30" t="str">
        <f>IF(J434&gt;0,J434,"")</f>
        <v/>
      </c>
      <c r="D434" s="30" t="str">
        <f>IF(G434="","",IF(H434="",G434,IF(H434="N/A",G434,G434&amp;CHAR(10)&amp;CHAR(10)&amp;"Notes:"&amp;CHAR(10)&amp;H434)))</f>
        <v/>
      </c>
      <c r="E434" s="26" t="str">
        <f>IF(B434="","Z-SORT ORDER",B434)</f>
        <v>Z-SORT ORDER</v>
      </c>
      <c r="F434" s="34"/>
      <c r="G434" s="33"/>
      <c r="H434" s="33"/>
      <c r="I434" s="33"/>
      <c r="J434" s="33"/>
    </row>
    <row r="435" spans="1:10" s="4" customFormat="1" ht="14.4" customHeight="1" x14ac:dyDescent="0.3">
      <c r="A435" s="29" t="str">
        <f>IF(F435=0,"",F435)</f>
        <v/>
      </c>
      <c r="B435" s="30" t="str">
        <f>_xlfn.IFNA(VLOOKUP(I435, Components!$A$2:$C$570, 3, FALSE),"")</f>
        <v/>
      </c>
      <c r="C435" s="30" t="str">
        <f>IF(J435&gt;0,J435,"")</f>
        <v/>
      </c>
      <c r="D435" s="30" t="str">
        <f>IF(G435="","",IF(H435="",G435,IF(H435="N/A",G435,G435&amp;CHAR(10)&amp;CHAR(10)&amp;"Notes:"&amp;CHAR(10)&amp;H435)))</f>
        <v/>
      </c>
      <c r="E435" s="26" t="str">
        <f>IF(B435="","Z-SORT ORDER",B435)</f>
        <v>Z-SORT ORDER</v>
      </c>
      <c r="F435" s="34"/>
      <c r="G435" s="33"/>
      <c r="H435" s="33"/>
      <c r="I435" s="33"/>
      <c r="J435" s="33"/>
    </row>
    <row r="436" spans="1:10" s="4" customFormat="1" ht="14.4" customHeight="1" x14ac:dyDescent="0.3">
      <c r="A436" s="29" t="str">
        <f>IF(F436=0,"",F436)</f>
        <v/>
      </c>
      <c r="B436" s="30" t="str">
        <f>_xlfn.IFNA(VLOOKUP(I436, Components!$A$2:$C$570, 3, FALSE),"")</f>
        <v/>
      </c>
      <c r="C436" s="30" t="str">
        <f>IF(J436&gt;0,J436,"")</f>
        <v/>
      </c>
      <c r="D436" s="30" t="str">
        <f>IF(G436="","",IF(H436="",G436,IF(H436="N/A",G436,G436&amp;CHAR(10)&amp;CHAR(10)&amp;"Notes:"&amp;CHAR(10)&amp;H436)))</f>
        <v/>
      </c>
      <c r="E436" s="26" t="str">
        <f>IF(B436="","Z-SORT ORDER",B436)</f>
        <v>Z-SORT ORDER</v>
      </c>
      <c r="F436" s="34"/>
      <c r="G436" s="33"/>
      <c r="H436" s="33"/>
      <c r="I436" s="33"/>
      <c r="J436" s="33"/>
    </row>
    <row r="437" spans="1:10" s="4" customFormat="1" ht="14.4" customHeight="1" x14ac:dyDescent="0.3">
      <c r="A437" s="29" t="str">
        <f>IF(F437=0,"",F437)</f>
        <v/>
      </c>
      <c r="B437" s="30" t="str">
        <f>_xlfn.IFNA(VLOOKUP(I437, Components!$A$2:$C$570, 3, FALSE),"")</f>
        <v/>
      </c>
      <c r="C437" s="30" t="str">
        <f>IF(J437&gt;0,J437,"")</f>
        <v/>
      </c>
      <c r="D437" s="30" t="str">
        <f>IF(G437="","",IF(H437="",G437,IF(H437="N/A",G437,G437&amp;CHAR(10)&amp;CHAR(10)&amp;"Notes:"&amp;CHAR(10)&amp;H437)))</f>
        <v/>
      </c>
      <c r="E437" s="26" t="str">
        <f>IF(B437="","Z-SORT ORDER",B437)</f>
        <v>Z-SORT ORDER</v>
      </c>
      <c r="F437" s="34"/>
      <c r="G437" s="33"/>
      <c r="H437" s="33"/>
      <c r="I437" s="33"/>
      <c r="J437" s="33"/>
    </row>
    <row r="438" spans="1:10" s="4" customFormat="1" ht="14.4" customHeight="1" x14ac:dyDescent="0.3">
      <c r="A438" s="29" t="str">
        <f>IF(F438=0,"",F438)</f>
        <v/>
      </c>
      <c r="B438" s="30" t="str">
        <f>_xlfn.IFNA(VLOOKUP(I438, Components!$A$2:$C$570, 3, FALSE),"")</f>
        <v/>
      </c>
      <c r="C438" s="30" t="str">
        <f>IF(J438&gt;0,J438,"")</f>
        <v/>
      </c>
      <c r="D438" s="30" t="str">
        <f>IF(G438="","",IF(H438="",G438,IF(H438="N/A",G438,G438&amp;CHAR(10)&amp;CHAR(10)&amp;"Notes:"&amp;CHAR(10)&amp;H438)))</f>
        <v/>
      </c>
      <c r="E438" s="26" t="str">
        <f>IF(B438="","Z-SORT ORDER",B438)</f>
        <v>Z-SORT ORDER</v>
      </c>
      <c r="F438" s="34"/>
      <c r="G438" s="33"/>
      <c r="H438" s="33"/>
      <c r="I438" s="33"/>
      <c r="J438" s="33"/>
    </row>
    <row r="439" spans="1:10" s="4" customFormat="1" ht="14.4" customHeight="1" x14ac:dyDescent="0.3">
      <c r="A439" s="29" t="str">
        <f>IF(F439=0,"",F439)</f>
        <v/>
      </c>
      <c r="B439" s="30" t="str">
        <f>_xlfn.IFNA(VLOOKUP(I439, Components!$A$2:$C$570, 3, FALSE),"")</f>
        <v/>
      </c>
      <c r="C439" s="30" t="str">
        <f>IF(J439&gt;0,J439,"")</f>
        <v/>
      </c>
      <c r="D439" s="30" t="str">
        <f>IF(G439="","",IF(H439="",G439,IF(H439="N/A",G439,G439&amp;CHAR(10)&amp;CHAR(10)&amp;"Notes:"&amp;CHAR(10)&amp;H439)))</f>
        <v/>
      </c>
      <c r="E439" s="26" t="str">
        <f>IF(B439="","Z-SORT ORDER",B439)</f>
        <v>Z-SORT ORDER</v>
      </c>
      <c r="F439" s="34"/>
      <c r="G439" s="33"/>
      <c r="H439" s="33"/>
      <c r="I439" s="33"/>
      <c r="J439" s="33"/>
    </row>
    <row r="440" spans="1:10" s="4" customFormat="1" ht="14.4" customHeight="1" x14ac:dyDescent="0.3">
      <c r="A440" s="29" t="str">
        <f>IF(F440=0,"",F440)</f>
        <v/>
      </c>
      <c r="B440" s="30" t="str">
        <f>_xlfn.IFNA(VLOOKUP(I440, Components!$A$2:$C$570, 3, FALSE),"")</f>
        <v/>
      </c>
      <c r="C440" s="30" t="str">
        <f>IF(J440&gt;0,J440,"")</f>
        <v/>
      </c>
      <c r="D440" s="30" t="str">
        <f>IF(G440="","",IF(H440="",G440,IF(H440="N/A",G440,G440&amp;CHAR(10)&amp;CHAR(10)&amp;"Notes:"&amp;CHAR(10)&amp;H440)))</f>
        <v/>
      </c>
      <c r="E440" s="26" t="str">
        <f>IF(B440="","Z-SORT ORDER",B440)</f>
        <v>Z-SORT ORDER</v>
      </c>
      <c r="F440" s="34"/>
      <c r="G440" s="33"/>
      <c r="H440" s="33"/>
      <c r="I440" s="33"/>
      <c r="J440" s="33"/>
    </row>
    <row r="441" spans="1:10" s="4" customFormat="1" ht="14.4" customHeight="1" x14ac:dyDescent="0.3">
      <c r="A441" s="29" t="str">
        <f>IF(F441=0,"",F441)</f>
        <v/>
      </c>
      <c r="B441" s="30" t="str">
        <f>_xlfn.IFNA(VLOOKUP(I441, Components!$A$2:$C$570, 3, FALSE),"")</f>
        <v/>
      </c>
      <c r="C441" s="30" t="str">
        <f>IF(J441&gt;0,J441,"")</f>
        <v/>
      </c>
      <c r="D441" s="30" t="str">
        <f>IF(G441="","",IF(H441="",G441,IF(H441="N/A",G441,G441&amp;CHAR(10)&amp;CHAR(10)&amp;"Notes:"&amp;CHAR(10)&amp;H441)))</f>
        <v/>
      </c>
      <c r="E441" s="26" t="str">
        <f>IF(B441="","Z-SORT ORDER",B441)</f>
        <v>Z-SORT ORDER</v>
      </c>
      <c r="F441" s="34"/>
      <c r="G441" s="33"/>
      <c r="H441" s="33"/>
      <c r="I441" s="33"/>
      <c r="J441" s="33"/>
    </row>
    <row r="442" spans="1:10" s="4" customFormat="1" ht="14.4" customHeight="1" x14ac:dyDescent="0.3">
      <c r="A442" s="29" t="str">
        <f>IF(F442=0,"",F442)</f>
        <v/>
      </c>
      <c r="B442" s="30" t="str">
        <f>_xlfn.IFNA(VLOOKUP(I442, Components!$A$2:$C$570, 3, FALSE),"")</f>
        <v/>
      </c>
      <c r="C442" s="30" t="str">
        <f>IF(J442&gt;0,J442,"")</f>
        <v/>
      </c>
      <c r="D442" s="30" t="str">
        <f>IF(G442="","",IF(H442="",G442,IF(H442="N/A",G442,G442&amp;CHAR(10)&amp;CHAR(10)&amp;"Notes:"&amp;CHAR(10)&amp;H442)))</f>
        <v/>
      </c>
      <c r="E442" s="26" t="str">
        <f>IF(B442="","Z-SORT ORDER",B442)</f>
        <v>Z-SORT ORDER</v>
      </c>
      <c r="F442" s="34"/>
      <c r="G442" s="33"/>
      <c r="H442" s="33"/>
      <c r="I442" s="33"/>
      <c r="J442" s="33"/>
    </row>
    <row r="443" spans="1:10" s="4" customFormat="1" ht="14.4" customHeight="1" x14ac:dyDescent="0.3">
      <c r="A443" s="29" t="str">
        <f>IF(F443=0,"",F443)</f>
        <v/>
      </c>
      <c r="B443" s="30" t="str">
        <f>_xlfn.IFNA(VLOOKUP(I443, Components!$A$2:$C$570, 3, FALSE),"")</f>
        <v/>
      </c>
      <c r="C443" s="30" t="str">
        <f>IF(J443&gt;0,J443,"")</f>
        <v/>
      </c>
      <c r="D443" s="30" t="str">
        <f>IF(G443="","",IF(H443="",G443,IF(H443="N/A",G443,G443&amp;CHAR(10)&amp;CHAR(10)&amp;"Notes:"&amp;CHAR(10)&amp;H443)))</f>
        <v/>
      </c>
      <c r="E443" s="26" t="str">
        <f>IF(B443="","Z-SORT ORDER",B443)</f>
        <v>Z-SORT ORDER</v>
      </c>
      <c r="F443" s="34"/>
      <c r="G443" s="33"/>
      <c r="H443" s="33"/>
      <c r="I443" s="33"/>
      <c r="J443" s="33"/>
    </row>
    <row r="444" spans="1:10" s="4" customFormat="1" ht="14.4" customHeight="1" x14ac:dyDescent="0.3">
      <c r="A444" s="29" t="str">
        <f>IF(F444=0,"",F444)</f>
        <v/>
      </c>
      <c r="B444" s="30" t="str">
        <f>_xlfn.IFNA(VLOOKUP(I444, Components!$A$2:$C$570, 3, FALSE),"")</f>
        <v/>
      </c>
      <c r="C444" s="30" t="str">
        <f>IF(J444&gt;0,J444,"")</f>
        <v/>
      </c>
      <c r="D444" s="30" t="str">
        <f>IF(G444="","",IF(H444="",G444,IF(H444="N/A",G444,G444&amp;CHAR(10)&amp;CHAR(10)&amp;"Notes:"&amp;CHAR(10)&amp;H444)))</f>
        <v/>
      </c>
      <c r="E444" s="26" t="str">
        <f>IF(B444="","Z-SORT ORDER",B444)</f>
        <v>Z-SORT ORDER</v>
      </c>
      <c r="F444" s="34"/>
      <c r="G444" s="33"/>
      <c r="H444" s="33"/>
      <c r="I444" s="33"/>
      <c r="J444" s="33"/>
    </row>
    <row r="445" spans="1:10" s="4" customFormat="1" ht="14.4" customHeight="1" x14ac:dyDescent="0.3">
      <c r="A445" s="29" t="str">
        <f>IF(F445=0,"",F445)</f>
        <v/>
      </c>
      <c r="B445" s="30" t="str">
        <f>_xlfn.IFNA(VLOOKUP(I445, Components!$A$2:$C$570, 3, FALSE),"")</f>
        <v/>
      </c>
      <c r="C445" s="30" t="str">
        <f>IF(J445&gt;0,J445,"")</f>
        <v/>
      </c>
      <c r="D445" s="30" t="str">
        <f>IF(G445="","",IF(H445="",G445,IF(H445="N/A",G445,G445&amp;CHAR(10)&amp;CHAR(10)&amp;"Notes:"&amp;CHAR(10)&amp;H445)))</f>
        <v/>
      </c>
      <c r="E445" s="26" t="str">
        <f>IF(B445="","Z-SORT ORDER",B445)</f>
        <v>Z-SORT ORDER</v>
      </c>
      <c r="F445" s="34"/>
      <c r="G445" s="33"/>
      <c r="H445" s="33"/>
      <c r="I445" s="33"/>
      <c r="J445" s="33"/>
    </row>
    <row r="446" spans="1:10" s="4" customFormat="1" ht="14.4" customHeight="1" x14ac:dyDescent="0.3">
      <c r="A446" s="29" t="str">
        <f>IF(F446=0,"",F446)</f>
        <v/>
      </c>
      <c r="B446" s="30" t="str">
        <f>_xlfn.IFNA(VLOOKUP(I446, Components!$A$2:$C$570, 3, FALSE),"")</f>
        <v/>
      </c>
      <c r="C446" s="30" t="str">
        <f>IF(J446&gt;0,J446,"")</f>
        <v/>
      </c>
      <c r="D446" s="30" t="str">
        <f>IF(G446="","",IF(H446="",G446,IF(H446="N/A",G446,G446&amp;CHAR(10)&amp;CHAR(10)&amp;"Notes:"&amp;CHAR(10)&amp;H446)))</f>
        <v/>
      </c>
      <c r="E446" s="26" t="str">
        <f>IF(B446="","Z-SORT ORDER",B446)</f>
        <v>Z-SORT ORDER</v>
      </c>
      <c r="F446" s="34"/>
      <c r="G446" s="33"/>
      <c r="H446" s="33"/>
      <c r="I446" s="33"/>
      <c r="J446" s="33"/>
    </row>
    <row r="447" spans="1:10" s="4" customFormat="1" ht="14.4" customHeight="1" x14ac:dyDescent="0.3">
      <c r="A447" s="29" t="str">
        <f>IF(F447=0,"",F447)</f>
        <v/>
      </c>
      <c r="B447" s="30" t="str">
        <f>_xlfn.IFNA(VLOOKUP(I447, Components!$A$2:$C$570, 3, FALSE),"")</f>
        <v/>
      </c>
      <c r="C447" s="30" t="str">
        <f>IF(J447&gt;0,J447,"")</f>
        <v/>
      </c>
      <c r="D447" s="30" t="str">
        <f>IF(G447="","",IF(H447="",G447,IF(H447="N/A",G447,G447&amp;CHAR(10)&amp;CHAR(10)&amp;"Notes:"&amp;CHAR(10)&amp;H447)))</f>
        <v/>
      </c>
      <c r="E447" s="26" t="str">
        <f>IF(B447="","Z-SORT ORDER",B447)</f>
        <v>Z-SORT ORDER</v>
      </c>
      <c r="F447" s="34"/>
      <c r="G447" s="33"/>
      <c r="H447" s="33"/>
      <c r="I447" s="33"/>
      <c r="J447" s="33"/>
    </row>
    <row r="448" spans="1:10" s="4" customFormat="1" ht="14.4" customHeight="1" x14ac:dyDescent="0.3">
      <c r="A448" s="29" t="str">
        <f>IF(F448=0,"",F448)</f>
        <v/>
      </c>
      <c r="B448" s="30" t="str">
        <f>_xlfn.IFNA(VLOOKUP(I448, Components!$A$2:$C$570, 3, FALSE),"")</f>
        <v/>
      </c>
      <c r="C448" s="30" t="str">
        <f>IF(J448&gt;0,J448,"")</f>
        <v/>
      </c>
      <c r="D448" s="30" t="str">
        <f>IF(G448="","",IF(H448="",G448,IF(H448="N/A",G448,G448&amp;CHAR(10)&amp;CHAR(10)&amp;"Notes:"&amp;CHAR(10)&amp;H448)))</f>
        <v/>
      </c>
      <c r="E448" s="26" t="str">
        <f>IF(B448="","Z-SORT ORDER",B448)</f>
        <v>Z-SORT ORDER</v>
      </c>
      <c r="F448" s="34"/>
      <c r="G448" s="33"/>
      <c r="H448" s="33"/>
      <c r="I448" s="33"/>
      <c r="J448" s="33"/>
    </row>
    <row r="449" spans="1:10" s="4" customFormat="1" ht="14.4" customHeight="1" x14ac:dyDescent="0.3">
      <c r="A449" s="29" t="str">
        <f>IF(F449=0,"",F449)</f>
        <v/>
      </c>
      <c r="B449" s="30" t="str">
        <f>_xlfn.IFNA(VLOOKUP(I449, Components!$A$2:$C$570, 3, FALSE),"")</f>
        <v/>
      </c>
      <c r="C449" s="30" t="str">
        <f>IF(J449&gt;0,J449,"")</f>
        <v/>
      </c>
      <c r="D449" s="30" t="str">
        <f>IF(G449="","",IF(H449="",G449,IF(H449="N/A",G449,G449&amp;CHAR(10)&amp;CHAR(10)&amp;"Notes:"&amp;CHAR(10)&amp;H449)))</f>
        <v/>
      </c>
      <c r="E449" s="26" t="str">
        <f>IF(B449="","Z-SORT ORDER",B449)</f>
        <v>Z-SORT ORDER</v>
      </c>
      <c r="F449" s="34"/>
      <c r="G449" s="33"/>
      <c r="H449" s="33"/>
      <c r="I449" s="33"/>
      <c r="J449" s="33"/>
    </row>
    <row r="450" spans="1:10" s="4" customFormat="1" ht="14.4" customHeight="1" x14ac:dyDescent="0.3">
      <c r="A450" s="29" t="str">
        <f>IF(F450=0,"",F450)</f>
        <v/>
      </c>
      <c r="B450" s="30" t="str">
        <f>_xlfn.IFNA(VLOOKUP(I450, Components!$A$2:$C$570, 3, FALSE),"")</f>
        <v/>
      </c>
      <c r="C450" s="30" t="str">
        <f>IF(J450&gt;0,J450,"")</f>
        <v/>
      </c>
      <c r="D450" s="30" t="str">
        <f>IF(G450="","",IF(H450="",G450,IF(H450="N/A",G450,G450&amp;CHAR(10)&amp;CHAR(10)&amp;"Notes:"&amp;CHAR(10)&amp;H450)))</f>
        <v/>
      </c>
      <c r="E450" s="26" t="str">
        <f>IF(B450="","Z-SORT ORDER",B450)</f>
        <v>Z-SORT ORDER</v>
      </c>
      <c r="F450" s="34"/>
      <c r="G450" s="33"/>
      <c r="H450" s="33"/>
      <c r="I450" s="33"/>
      <c r="J450" s="33"/>
    </row>
    <row r="451" spans="1:10" s="4" customFormat="1" ht="14.4" customHeight="1" x14ac:dyDescent="0.3">
      <c r="A451" s="29" t="str">
        <f>IF(F451=0,"",F451)</f>
        <v/>
      </c>
      <c r="B451" s="30" t="str">
        <f>_xlfn.IFNA(VLOOKUP(I451, Components!$A$2:$C$570, 3, FALSE),"")</f>
        <v/>
      </c>
      <c r="C451" s="30" t="str">
        <f>IF(J451&gt;0,J451,"")</f>
        <v/>
      </c>
      <c r="D451" s="30" t="str">
        <f>IF(G451="","",IF(H451="",G451,IF(H451="N/A",G451,G451&amp;CHAR(10)&amp;CHAR(10)&amp;"Notes:"&amp;CHAR(10)&amp;H451)))</f>
        <v/>
      </c>
      <c r="E451" s="26" t="str">
        <f>IF(B451="","Z-SORT ORDER",B451)</f>
        <v>Z-SORT ORDER</v>
      </c>
      <c r="F451" s="34"/>
      <c r="G451" s="33"/>
      <c r="H451" s="33"/>
      <c r="I451" s="33"/>
      <c r="J451" s="33"/>
    </row>
    <row r="452" spans="1:10" s="4" customFormat="1" ht="14.4" customHeight="1" x14ac:dyDescent="0.3">
      <c r="A452" s="29" t="str">
        <f>IF(F452=0,"",F452)</f>
        <v/>
      </c>
      <c r="B452" s="30" t="str">
        <f>_xlfn.IFNA(VLOOKUP(I452, Components!$A$2:$C$570, 3, FALSE),"")</f>
        <v/>
      </c>
      <c r="C452" s="30" t="str">
        <f>IF(J452&gt;0,J452,"")</f>
        <v/>
      </c>
      <c r="D452" s="30" t="str">
        <f>IF(G452="","",IF(H452="",G452,IF(H452="N/A",G452,G452&amp;CHAR(10)&amp;CHAR(10)&amp;"Notes:"&amp;CHAR(10)&amp;H452)))</f>
        <v/>
      </c>
      <c r="E452" s="26" t="str">
        <f>IF(B452="","Z-SORT ORDER",B452)</f>
        <v>Z-SORT ORDER</v>
      </c>
      <c r="F452" s="34"/>
      <c r="G452" s="33"/>
      <c r="H452" s="33"/>
      <c r="I452" s="33"/>
      <c r="J452" s="33"/>
    </row>
    <row r="453" spans="1:10" s="4" customFormat="1" ht="14.4" customHeight="1" x14ac:dyDescent="0.3">
      <c r="A453" s="29" t="str">
        <f>IF(F453=0,"",F453)</f>
        <v/>
      </c>
      <c r="B453" s="30" t="str">
        <f>_xlfn.IFNA(VLOOKUP(I453, Components!$A$2:$C$570, 3, FALSE),"")</f>
        <v/>
      </c>
      <c r="C453" s="30" t="str">
        <f>IF(J453&gt;0,J453,"")</f>
        <v/>
      </c>
      <c r="D453" s="30" t="str">
        <f>IF(G453="","",IF(H453="",G453,IF(H453="N/A",G453,G453&amp;CHAR(10)&amp;CHAR(10)&amp;"Notes:"&amp;CHAR(10)&amp;H453)))</f>
        <v/>
      </c>
      <c r="E453" s="26" t="str">
        <f>IF(B453="","Z-SORT ORDER",B453)</f>
        <v>Z-SORT ORDER</v>
      </c>
      <c r="F453" s="34"/>
      <c r="G453" s="33"/>
      <c r="H453" s="33"/>
      <c r="I453" s="33"/>
      <c r="J453" s="33"/>
    </row>
    <row r="454" spans="1:10" s="4" customFormat="1" ht="14.4" customHeight="1" x14ac:dyDescent="0.3">
      <c r="A454" s="29" t="str">
        <f>IF(F454=0,"",F454)</f>
        <v/>
      </c>
      <c r="B454" s="30" t="str">
        <f>_xlfn.IFNA(VLOOKUP(I454, Components!$A$2:$C$570, 3, FALSE),"")</f>
        <v/>
      </c>
      <c r="C454" s="30" t="str">
        <f>IF(J454&gt;0,J454,"")</f>
        <v/>
      </c>
      <c r="D454" s="30" t="str">
        <f>IF(G454="","",IF(H454="",G454,IF(H454="N/A",G454,G454&amp;CHAR(10)&amp;CHAR(10)&amp;"Notes:"&amp;CHAR(10)&amp;H454)))</f>
        <v/>
      </c>
      <c r="E454" s="26" t="str">
        <f>IF(B454="","Z-SORT ORDER",B454)</f>
        <v>Z-SORT ORDER</v>
      </c>
      <c r="F454" s="34"/>
      <c r="G454" s="33"/>
      <c r="H454" s="33"/>
      <c r="I454" s="33"/>
      <c r="J454" s="33"/>
    </row>
    <row r="455" spans="1:10" s="4" customFormat="1" ht="14.4" customHeight="1" x14ac:dyDescent="0.3">
      <c r="A455" s="29" t="str">
        <f>IF(F455=0,"",F455)</f>
        <v/>
      </c>
      <c r="B455" s="30" t="str">
        <f>_xlfn.IFNA(VLOOKUP(I455, Components!$A$2:$C$570, 3, FALSE),"")</f>
        <v/>
      </c>
      <c r="C455" s="30" t="str">
        <f>IF(J455&gt;0,J455,"")</f>
        <v/>
      </c>
      <c r="D455" s="30" t="str">
        <f>IF(G455="","",IF(H455="",G455,IF(H455="N/A",G455,G455&amp;CHAR(10)&amp;CHAR(10)&amp;"Notes:"&amp;CHAR(10)&amp;H455)))</f>
        <v/>
      </c>
      <c r="E455" s="26" t="str">
        <f>IF(B455="","Z-SORT ORDER",B455)</f>
        <v>Z-SORT ORDER</v>
      </c>
      <c r="F455" s="34"/>
      <c r="G455" s="33"/>
      <c r="H455" s="33"/>
      <c r="I455" s="33"/>
      <c r="J455" s="33"/>
    </row>
    <row r="456" spans="1:10" s="4" customFormat="1" ht="14.4" customHeight="1" x14ac:dyDescent="0.3">
      <c r="A456" s="29" t="str">
        <f>IF(F456=0,"",F456)</f>
        <v/>
      </c>
      <c r="B456" s="30" t="str">
        <f>_xlfn.IFNA(VLOOKUP(I456, Components!$A$2:$C$570, 3, FALSE),"")</f>
        <v/>
      </c>
      <c r="C456" s="30" t="str">
        <f>IF(J456&gt;0,J456,"")</f>
        <v/>
      </c>
      <c r="D456" s="30" t="str">
        <f>IF(G456="","",IF(H456="",G456,IF(H456="N/A",G456,G456&amp;CHAR(10)&amp;CHAR(10)&amp;"Notes:"&amp;CHAR(10)&amp;H456)))</f>
        <v/>
      </c>
      <c r="E456" s="26" t="str">
        <f>IF(B456="","Z-SORT ORDER",B456)</f>
        <v>Z-SORT ORDER</v>
      </c>
      <c r="F456" s="34"/>
      <c r="G456" s="33"/>
      <c r="H456" s="33"/>
      <c r="I456" s="33"/>
      <c r="J456" s="33"/>
    </row>
    <row r="457" spans="1:10" s="4" customFormat="1" ht="14.4" customHeight="1" x14ac:dyDescent="0.3">
      <c r="A457" s="29" t="str">
        <f>IF(F457=0,"",F457)</f>
        <v/>
      </c>
      <c r="B457" s="30" t="str">
        <f>_xlfn.IFNA(VLOOKUP(I457, Components!$A$2:$C$570, 3, FALSE),"")</f>
        <v/>
      </c>
      <c r="C457" s="30" t="str">
        <f>IF(J457&gt;0,J457,"")</f>
        <v/>
      </c>
      <c r="D457" s="30" t="str">
        <f>IF(G457="","",IF(H457="",G457,IF(H457="N/A",G457,G457&amp;CHAR(10)&amp;CHAR(10)&amp;"Notes:"&amp;CHAR(10)&amp;H457)))</f>
        <v/>
      </c>
      <c r="E457" s="26" t="str">
        <f>IF(B457="","Z-SORT ORDER",B457)</f>
        <v>Z-SORT ORDER</v>
      </c>
      <c r="F457" s="34"/>
      <c r="G457" s="33"/>
      <c r="H457" s="33"/>
      <c r="I457" s="33"/>
      <c r="J457" s="33"/>
    </row>
    <row r="458" spans="1:10" s="4" customFormat="1" ht="14.4" customHeight="1" x14ac:dyDescent="0.3">
      <c r="A458" s="29" t="str">
        <f>IF(F458=0,"",F458)</f>
        <v/>
      </c>
      <c r="B458" s="30" t="str">
        <f>_xlfn.IFNA(VLOOKUP(I458, Components!$A$2:$C$570, 3, FALSE),"")</f>
        <v/>
      </c>
      <c r="C458" s="30" t="str">
        <f>IF(J458&gt;0,J458,"")</f>
        <v/>
      </c>
      <c r="D458" s="30" t="str">
        <f>IF(G458="","",IF(H458="",G458,IF(H458="N/A",G458,G458&amp;CHAR(10)&amp;CHAR(10)&amp;"Notes:"&amp;CHAR(10)&amp;H458)))</f>
        <v/>
      </c>
      <c r="E458" s="26" t="str">
        <f>IF(B458="","Z-SORT ORDER",B458)</f>
        <v>Z-SORT ORDER</v>
      </c>
      <c r="F458" s="34"/>
      <c r="G458" s="33"/>
      <c r="H458" s="33"/>
      <c r="I458" s="33"/>
      <c r="J458" s="33"/>
    </row>
    <row r="459" spans="1:10" s="4" customFormat="1" ht="14.4" customHeight="1" x14ac:dyDescent="0.3">
      <c r="A459" s="29" t="str">
        <f>IF(F459=0,"",F459)</f>
        <v/>
      </c>
      <c r="B459" s="30" t="str">
        <f>_xlfn.IFNA(VLOOKUP(I459, Components!$A$2:$C$570, 3, FALSE),"")</f>
        <v/>
      </c>
      <c r="C459" s="30" t="str">
        <f>IF(J459&gt;0,J459,"")</f>
        <v/>
      </c>
      <c r="D459" s="30" t="str">
        <f>IF(G459="","",IF(H459="",G459,IF(H459="N/A",G459,G459&amp;CHAR(10)&amp;CHAR(10)&amp;"Notes:"&amp;CHAR(10)&amp;H459)))</f>
        <v/>
      </c>
      <c r="E459" s="26" t="str">
        <f>IF(B459="","Z-SORT ORDER",B459)</f>
        <v>Z-SORT ORDER</v>
      </c>
      <c r="F459" s="34"/>
      <c r="G459" s="33"/>
      <c r="H459" s="33"/>
      <c r="I459" s="33"/>
      <c r="J459" s="33"/>
    </row>
    <row r="460" spans="1:10" s="4" customFormat="1" ht="14.4" customHeight="1" x14ac:dyDescent="0.3">
      <c r="A460" s="29" t="str">
        <f>IF(F460=0,"",F460)</f>
        <v/>
      </c>
      <c r="B460" s="30" t="str">
        <f>_xlfn.IFNA(VLOOKUP(I460, Components!$A$2:$C$570, 3, FALSE),"")</f>
        <v/>
      </c>
      <c r="C460" s="30" t="str">
        <f>IF(J460&gt;0,J460,"")</f>
        <v/>
      </c>
      <c r="D460" s="30" t="str">
        <f>IF(G460="","",IF(H460="",G460,IF(H460="N/A",G460,G460&amp;CHAR(10)&amp;CHAR(10)&amp;"Notes:"&amp;CHAR(10)&amp;H460)))</f>
        <v/>
      </c>
      <c r="E460" s="26" t="str">
        <f>IF(B460="","Z-SORT ORDER",B460)</f>
        <v>Z-SORT ORDER</v>
      </c>
      <c r="F460" s="34"/>
      <c r="G460" s="33"/>
      <c r="H460" s="33"/>
      <c r="I460" s="33"/>
      <c r="J460" s="33"/>
    </row>
    <row r="461" spans="1:10" s="4" customFormat="1" ht="14.4" customHeight="1" x14ac:dyDescent="0.3">
      <c r="A461" s="29" t="str">
        <f>IF(F461=0,"",F461)</f>
        <v/>
      </c>
      <c r="B461" s="30" t="str">
        <f>_xlfn.IFNA(VLOOKUP(I461, Components!$A$2:$C$570, 3, FALSE),"")</f>
        <v/>
      </c>
      <c r="C461" s="30" t="str">
        <f>IF(J461&gt;0,J461,"")</f>
        <v/>
      </c>
      <c r="D461" s="30" t="str">
        <f>IF(G461="","",IF(H461="",G461,IF(H461="N/A",G461,G461&amp;CHAR(10)&amp;CHAR(10)&amp;"Notes:"&amp;CHAR(10)&amp;H461)))</f>
        <v/>
      </c>
      <c r="E461" s="26" t="str">
        <f>IF(B461="","Z-SORT ORDER",B461)</f>
        <v>Z-SORT ORDER</v>
      </c>
      <c r="F461" s="34"/>
      <c r="G461" s="33"/>
      <c r="H461" s="33"/>
      <c r="I461" s="33"/>
      <c r="J461" s="33"/>
    </row>
    <row r="462" spans="1:10" s="4" customFormat="1" ht="14.4" customHeight="1" x14ac:dyDescent="0.3">
      <c r="A462" s="29" t="str">
        <f>IF(F462=0,"",F462)</f>
        <v/>
      </c>
      <c r="B462" s="30" t="str">
        <f>_xlfn.IFNA(VLOOKUP(I462, Components!$A$2:$C$570, 3, FALSE),"")</f>
        <v/>
      </c>
      <c r="C462" s="30" t="str">
        <f>IF(J462&gt;0,J462,"")</f>
        <v/>
      </c>
      <c r="D462" s="30" t="str">
        <f>IF(G462="","",IF(H462="",G462,IF(H462="N/A",G462,G462&amp;CHAR(10)&amp;CHAR(10)&amp;"Notes:"&amp;CHAR(10)&amp;H462)))</f>
        <v/>
      </c>
      <c r="E462" s="26" t="str">
        <f>IF(B462="","Z-SORT ORDER",B462)</f>
        <v>Z-SORT ORDER</v>
      </c>
      <c r="F462" s="34"/>
      <c r="G462" s="33"/>
      <c r="H462" s="33"/>
      <c r="I462" s="33"/>
      <c r="J462" s="33"/>
    </row>
    <row r="463" spans="1:10" s="4" customFormat="1" ht="14.4" customHeight="1" x14ac:dyDescent="0.3">
      <c r="A463" s="29" t="str">
        <f>IF(F463=0,"",F463)</f>
        <v/>
      </c>
      <c r="B463" s="30" t="str">
        <f>_xlfn.IFNA(VLOOKUP(I463, Components!$A$2:$C$570, 3, FALSE),"")</f>
        <v/>
      </c>
      <c r="C463" s="30" t="str">
        <f>IF(J463&gt;0,J463,"")</f>
        <v/>
      </c>
      <c r="D463" s="30" t="str">
        <f>IF(G463="","",IF(H463="",G463,IF(H463="N/A",G463,G463&amp;CHAR(10)&amp;CHAR(10)&amp;"Notes:"&amp;CHAR(10)&amp;H463)))</f>
        <v/>
      </c>
      <c r="E463" s="26" t="str">
        <f>IF(B463="","Z-SORT ORDER",B463)</f>
        <v>Z-SORT ORDER</v>
      </c>
      <c r="F463" s="34"/>
      <c r="G463" s="33"/>
      <c r="H463" s="33"/>
      <c r="I463" s="33"/>
      <c r="J463" s="33"/>
    </row>
    <row r="464" spans="1:10" s="4" customFormat="1" ht="14.4" customHeight="1" x14ac:dyDescent="0.3">
      <c r="A464" s="29" t="str">
        <f>IF(F464=0,"",F464)</f>
        <v/>
      </c>
      <c r="B464" s="30" t="str">
        <f>_xlfn.IFNA(VLOOKUP(I464, Components!$A$2:$C$570, 3, FALSE),"")</f>
        <v/>
      </c>
      <c r="C464" s="30" t="str">
        <f>IF(J464&gt;0,J464,"")</f>
        <v/>
      </c>
      <c r="D464" s="30" t="str">
        <f>IF(G464="","",IF(H464="",G464,IF(H464="N/A",G464,G464&amp;CHAR(10)&amp;CHAR(10)&amp;"Notes:"&amp;CHAR(10)&amp;H464)))</f>
        <v/>
      </c>
      <c r="E464" s="26" t="str">
        <f>IF(B464="","Z-SORT ORDER",B464)</f>
        <v>Z-SORT ORDER</v>
      </c>
      <c r="F464" s="34"/>
      <c r="G464" s="33"/>
      <c r="H464" s="33"/>
      <c r="I464" s="33"/>
      <c r="J464" s="33"/>
    </row>
    <row r="465" spans="1:10" s="4" customFormat="1" ht="14.4" customHeight="1" x14ac:dyDescent="0.3">
      <c r="A465" s="29" t="str">
        <f>IF(F465=0,"",F465)</f>
        <v/>
      </c>
      <c r="B465" s="30" t="str">
        <f>_xlfn.IFNA(VLOOKUP(I465, Components!$A$2:$C$570, 3, FALSE),"")</f>
        <v/>
      </c>
      <c r="C465" s="30" t="str">
        <f>IF(J465&gt;0,J465,"")</f>
        <v/>
      </c>
      <c r="D465" s="30" t="str">
        <f>IF(G465="","",IF(H465="",G465,IF(H465="N/A",G465,G465&amp;CHAR(10)&amp;CHAR(10)&amp;"Notes:"&amp;CHAR(10)&amp;H465)))</f>
        <v/>
      </c>
      <c r="E465" s="26" t="str">
        <f>IF(B465="","Z-SORT ORDER",B465)</f>
        <v>Z-SORT ORDER</v>
      </c>
      <c r="F465" s="34"/>
      <c r="G465" s="33"/>
      <c r="H465" s="33"/>
      <c r="I465" s="33"/>
      <c r="J465" s="33"/>
    </row>
    <row r="466" spans="1:10" s="4" customFormat="1" ht="14.4" customHeight="1" x14ac:dyDescent="0.3">
      <c r="A466" s="29" t="str">
        <f>IF(F466=0,"",F466)</f>
        <v/>
      </c>
      <c r="B466" s="30" t="str">
        <f>_xlfn.IFNA(VLOOKUP(I466, Components!$A$2:$C$570, 3, FALSE),"")</f>
        <v/>
      </c>
      <c r="C466" s="30" t="str">
        <f>IF(J466&gt;0,J466,"")</f>
        <v/>
      </c>
      <c r="D466" s="30" t="str">
        <f>IF(G466="","",IF(H466="",G466,IF(H466="N/A",G466,G466&amp;CHAR(10)&amp;CHAR(10)&amp;"Notes:"&amp;CHAR(10)&amp;H466)))</f>
        <v/>
      </c>
      <c r="E466" s="26" t="str">
        <f>IF(B466="","Z-SORT ORDER",B466)</f>
        <v>Z-SORT ORDER</v>
      </c>
      <c r="F466" s="34"/>
      <c r="G466" s="33"/>
      <c r="H466" s="33"/>
      <c r="I466" s="33"/>
      <c r="J466" s="33"/>
    </row>
    <row r="467" spans="1:10" s="4" customFormat="1" ht="14.4" customHeight="1" x14ac:dyDescent="0.3">
      <c r="A467" s="29" t="str">
        <f>IF(F467=0,"",F467)</f>
        <v/>
      </c>
      <c r="B467" s="30" t="str">
        <f>_xlfn.IFNA(VLOOKUP(I467, Components!$A$2:$C$570, 3, FALSE),"")</f>
        <v/>
      </c>
      <c r="C467" s="30" t="str">
        <f>IF(J467&gt;0,J467,"")</f>
        <v/>
      </c>
      <c r="D467" s="30" t="str">
        <f>IF(G467="","",IF(H467="",G467,IF(H467="N/A",G467,G467&amp;CHAR(10)&amp;CHAR(10)&amp;"Notes:"&amp;CHAR(10)&amp;H467)))</f>
        <v/>
      </c>
      <c r="E467" s="26" t="str">
        <f>IF(B467="","Z-SORT ORDER",B467)</f>
        <v>Z-SORT ORDER</v>
      </c>
      <c r="F467" s="34"/>
      <c r="G467" s="33"/>
      <c r="H467" s="33"/>
      <c r="I467" s="33"/>
      <c r="J467" s="33"/>
    </row>
    <row r="468" spans="1:10" s="4" customFormat="1" ht="14.4" customHeight="1" x14ac:dyDescent="0.3">
      <c r="A468" s="29" t="str">
        <f>IF(F468=0,"",F468)</f>
        <v/>
      </c>
      <c r="B468" s="30" t="str">
        <f>_xlfn.IFNA(VLOOKUP(I468, Components!$A$2:$C$570, 3, FALSE),"")</f>
        <v/>
      </c>
      <c r="C468" s="30" t="str">
        <f>IF(J468&gt;0,J468,"")</f>
        <v/>
      </c>
      <c r="D468" s="30" t="str">
        <f>IF(G468="","",IF(H468="",G468,IF(H468="N/A",G468,G468&amp;CHAR(10)&amp;CHAR(10)&amp;"Notes:"&amp;CHAR(10)&amp;H468)))</f>
        <v/>
      </c>
      <c r="E468" s="26" t="str">
        <f>IF(B468="","Z-SORT ORDER",B468)</f>
        <v>Z-SORT ORDER</v>
      </c>
      <c r="F468" s="34"/>
      <c r="G468" s="33"/>
      <c r="H468" s="33"/>
      <c r="I468" s="33"/>
      <c r="J468" s="33"/>
    </row>
    <row r="469" spans="1:10" s="4" customFormat="1" ht="14.4" customHeight="1" x14ac:dyDescent="0.3">
      <c r="A469" s="29" t="str">
        <f>IF(F469=0,"",F469)</f>
        <v/>
      </c>
      <c r="B469" s="30" t="str">
        <f>_xlfn.IFNA(VLOOKUP(I469, Components!$A$2:$C$570, 3, FALSE),"")</f>
        <v/>
      </c>
      <c r="C469" s="30" t="str">
        <f>IF(J469&gt;0,J469,"")</f>
        <v/>
      </c>
      <c r="D469" s="30" t="str">
        <f>IF(G469="","",IF(H469="",G469,IF(H469="N/A",G469,G469&amp;CHAR(10)&amp;CHAR(10)&amp;"Notes:"&amp;CHAR(10)&amp;H469)))</f>
        <v/>
      </c>
      <c r="E469" s="26" t="str">
        <f>IF(B469="","Z-SORT ORDER",B469)</f>
        <v>Z-SORT ORDER</v>
      </c>
      <c r="F469" s="34"/>
      <c r="G469" s="33"/>
      <c r="H469" s="33"/>
      <c r="I469" s="33"/>
      <c r="J469" s="33"/>
    </row>
    <row r="470" spans="1:10" s="4" customFormat="1" ht="14.4" customHeight="1" x14ac:dyDescent="0.3">
      <c r="A470" s="29" t="str">
        <f>IF(F470=0,"",F470)</f>
        <v/>
      </c>
      <c r="B470" s="30" t="str">
        <f>_xlfn.IFNA(VLOOKUP(I470, Components!$A$2:$C$570, 3, FALSE),"")</f>
        <v/>
      </c>
      <c r="C470" s="30" t="str">
        <f>IF(J470&gt;0,J470,"")</f>
        <v/>
      </c>
      <c r="D470" s="30" t="str">
        <f>IF(G470="","",IF(H470="",G470,IF(H470="N/A",G470,G470&amp;CHAR(10)&amp;CHAR(10)&amp;"Notes:"&amp;CHAR(10)&amp;H470)))</f>
        <v/>
      </c>
      <c r="E470" s="26" t="str">
        <f>IF(B470="","Z-SORT ORDER",B470)</f>
        <v>Z-SORT ORDER</v>
      </c>
      <c r="F470" s="34"/>
      <c r="G470" s="33"/>
      <c r="H470" s="33"/>
      <c r="I470" s="33"/>
      <c r="J470" s="33"/>
    </row>
    <row r="471" spans="1:10" s="4" customFormat="1" ht="14.4" customHeight="1" x14ac:dyDescent="0.3">
      <c r="A471" s="29" t="str">
        <f>IF(F471=0,"",F471)</f>
        <v/>
      </c>
      <c r="B471" s="30" t="str">
        <f>_xlfn.IFNA(VLOOKUP(I471, Components!$A$2:$C$570, 3, FALSE),"")</f>
        <v/>
      </c>
      <c r="C471" s="30" t="str">
        <f>IF(J471&gt;0,J471,"")</f>
        <v/>
      </c>
      <c r="D471" s="30" t="str">
        <f>IF(G471="","",IF(H471="",G471,IF(H471="N/A",G471,G471&amp;CHAR(10)&amp;CHAR(10)&amp;"Notes:"&amp;CHAR(10)&amp;H471)))</f>
        <v/>
      </c>
      <c r="E471" s="26" t="str">
        <f>IF(B471="","Z-SORT ORDER",B471)</f>
        <v>Z-SORT ORDER</v>
      </c>
      <c r="F471" s="34"/>
      <c r="G471" s="33"/>
      <c r="H471" s="33"/>
      <c r="I471" s="33"/>
      <c r="J471" s="33"/>
    </row>
    <row r="472" spans="1:10" s="4" customFormat="1" ht="14.4" customHeight="1" x14ac:dyDescent="0.3">
      <c r="A472" s="29" t="str">
        <f>IF(F472=0,"",F472)</f>
        <v/>
      </c>
      <c r="B472" s="30" t="str">
        <f>_xlfn.IFNA(VLOOKUP(I472, Components!$A$2:$C$570, 3, FALSE),"")</f>
        <v/>
      </c>
      <c r="C472" s="30" t="str">
        <f>IF(J472&gt;0,J472,"")</f>
        <v/>
      </c>
      <c r="D472" s="30" t="str">
        <f>IF(G472="","",IF(H472="",G472,IF(H472="N/A",G472,G472&amp;CHAR(10)&amp;CHAR(10)&amp;"Notes:"&amp;CHAR(10)&amp;H472)))</f>
        <v/>
      </c>
      <c r="E472" s="26" t="str">
        <f>IF(B472="","Z-SORT ORDER",B472)</f>
        <v>Z-SORT ORDER</v>
      </c>
      <c r="F472" s="34"/>
      <c r="G472" s="33"/>
      <c r="H472" s="33"/>
      <c r="I472" s="33"/>
      <c r="J472" s="33"/>
    </row>
    <row r="473" spans="1:10" s="4" customFormat="1" ht="14.4" customHeight="1" x14ac:dyDescent="0.3">
      <c r="A473" s="29" t="str">
        <f>IF(F473=0,"",F473)</f>
        <v/>
      </c>
      <c r="B473" s="30" t="str">
        <f>_xlfn.IFNA(VLOOKUP(I473, Components!$A$2:$C$570, 3, FALSE),"")</f>
        <v/>
      </c>
      <c r="C473" s="30" t="str">
        <f>IF(J473&gt;0,J473,"")</f>
        <v/>
      </c>
      <c r="D473" s="30" t="str">
        <f>IF(G473="","",IF(H473="",G473,IF(H473="N/A",G473,G473&amp;CHAR(10)&amp;CHAR(10)&amp;"Notes:"&amp;CHAR(10)&amp;H473)))</f>
        <v/>
      </c>
      <c r="E473" s="26" t="str">
        <f>IF(B473="","Z-SORT ORDER",B473)</f>
        <v>Z-SORT ORDER</v>
      </c>
      <c r="F473" s="34"/>
      <c r="G473" s="33"/>
      <c r="H473" s="33"/>
      <c r="I473" s="33"/>
      <c r="J473" s="33"/>
    </row>
    <row r="474" spans="1:10" s="4" customFormat="1" ht="14.4" customHeight="1" x14ac:dyDescent="0.3">
      <c r="A474" s="29" t="str">
        <f>IF(F474=0,"",F474)</f>
        <v/>
      </c>
      <c r="B474" s="30" t="str">
        <f>_xlfn.IFNA(VLOOKUP(I474, Components!$A$2:$C$570, 3, FALSE),"")</f>
        <v/>
      </c>
      <c r="C474" s="30" t="str">
        <f>IF(J474&gt;0,J474,"")</f>
        <v/>
      </c>
      <c r="D474" s="30" t="str">
        <f>IF(G474="","",IF(H474="",G474,IF(H474="N/A",G474,G474&amp;CHAR(10)&amp;CHAR(10)&amp;"Notes:"&amp;CHAR(10)&amp;H474)))</f>
        <v/>
      </c>
      <c r="E474" s="26" t="str">
        <f>IF(B474="","Z-SORT ORDER",B474)</f>
        <v>Z-SORT ORDER</v>
      </c>
      <c r="F474" s="34"/>
      <c r="G474" s="33"/>
      <c r="H474" s="33"/>
      <c r="I474" s="33"/>
      <c r="J474" s="33"/>
    </row>
    <row r="475" spans="1:10" s="4" customFormat="1" ht="14.4" customHeight="1" x14ac:dyDescent="0.3">
      <c r="A475" s="29" t="str">
        <f>IF(F475=0,"",F475)</f>
        <v/>
      </c>
      <c r="B475" s="30" t="str">
        <f>_xlfn.IFNA(VLOOKUP(I475, Components!$A$2:$C$570, 3, FALSE),"")</f>
        <v/>
      </c>
      <c r="C475" s="30" t="str">
        <f>IF(J475&gt;0,J475,"")</f>
        <v/>
      </c>
      <c r="D475" s="30" t="str">
        <f>IF(G475="","",IF(H475="",G475,IF(H475="N/A",G475,G475&amp;CHAR(10)&amp;CHAR(10)&amp;"Notes:"&amp;CHAR(10)&amp;H475)))</f>
        <v/>
      </c>
      <c r="E475" s="26" t="str">
        <f>IF(B475="","Z-SORT ORDER",B475)</f>
        <v>Z-SORT ORDER</v>
      </c>
      <c r="F475" s="34"/>
      <c r="G475" s="33"/>
      <c r="H475" s="33"/>
      <c r="I475" s="33"/>
      <c r="J475" s="33"/>
    </row>
    <row r="476" spans="1:10" s="4" customFormat="1" ht="14.4" customHeight="1" x14ac:dyDescent="0.3">
      <c r="A476" s="29" t="str">
        <f>IF(F476=0,"",F476)</f>
        <v/>
      </c>
      <c r="B476" s="30" t="str">
        <f>_xlfn.IFNA(VLOOKUP(I476, Components!$A$2:$C$570, 3, FALSE),"")</f>
        <v/>
      </c>
      <c r="C476" s="30" t="str">
        <f>IF(J476&gt;0,J476,"")</f>
        <v/>
      </c>
      <c r="D476" s="30" t="str">
        <f>IF(G476="","",IF(H476="",G476,IF(H476="N/A",G476,G476&amp;CHAR(10)&amp;CHAR(10)&amp;"Notes:"&amp;CHAR(10)&amp;H476)))</f>
        <v/>
      </c>
      <c r="E476" s="26" t="str">
        <f>IF(B476="","Z-SORT ORDER",B476)</f>
        <v>Z-SORT ORDER</v>
      </c>
      <c r="F476" s="34"/>
      <c r="G476" s="33"/>
      <c r="H476" s="33"/>
      <c r="I476" s="33"/>
      <c r="J476" s="33"/>
    </row>
    <row r="477" spans="1:10" s="4" customFormat="1" ht="14.4" customHeight="1" x14ac:dyDescent="0.3">
      <c r="A477" s="29" t="str">
        <f>IF(F477=0,"",F477)</f>
        <v/>
      </c>
      <c r="B477" s="30" t="str">
        <f>_xlfn.IFNA(VLOOKUP(I477, Components!$A$2:$C$570, 3, FALSE),"")</f>
        <v/>
      </c>
      <c r="C477" s="30" t="str">
        <f>IF(J477&gt;0,J477,"")</f>
        <v/>
      </c>
      <c r="D477" s="30" t="str">
        <f>IF(G477="","",IF(H477="",G477,IF(H477="N/A",G477,G477&amp;CHAR(10)&amp;CHAR(10)&amp;"Notes:"&amp;CHAR(10)&amp;H477)))</f>
        <v/>
      </c>
      <c r="E477" s="26" t="str">
        <f>IF(B477="","Z-SORT ORDER",B477)</f>
        <v>Z-SORT ORDER</v>
      </c>
      <c r="F477" s="34"/>
      <c r="G477" s="33"/>
      <c r="H477" s="33"/>
      <c r="I477" s="33"/>
      <c r="J477" s="33"/>
    </row>
    <row r="478" spans="1:10" s="4" customFormat="1" ht="14.4" customHeight="1" x14ac:dyDescent="0.3">
      <c r="A478" s="29" t="str">
        <f>IF(F478=0,"",F478)</f>
        <v/>
      </c>
      <c r="B478" s="30" t="str">
        <f>_xlfn.IFNA(VLOOKUP(I478, Components!$A$2:$C$570, 3, FALSE),"")</f>
        <v/>
      </c>
      <c r="C478" s="30" t="str">
        <f>IF(J478&gt;0,J478,"")</f>
        <v/>
      </c>
      <c r="D478" s="30" t="str">
        <f>IF(G478="","",IF(H478="",G478,IF(H478="N/A",G478,G478&amp;CHAR(10)&amp;CHAR(10)&amp;"Notes:"&amp;CHAR(10)&amp;H478)))</f>
        <v/>
      </c>
      <c r="E478" s="26" t="str">
        <f>IF(B478="","Z-SORT ORDER",B478)</f>
        <v>Z-SORT ORDER</v>
      </c>
      <c r="F478" s="34"/>
      <c r="G478" s="33"/>
      <c r="H478" s="33"/>
      <c r="I478" s="33"/>
      <c r="J478" s="33"/>
    </row>
    <row r="479" spans="1:10" s="4" customFormat="1" ht="14.4" customHeight="1" x14ac:dyDescent="0.3">
      <c r="A479" s="29" t="str">
        <f>IF(F479=0,"",F479)</f>
        <v/>
      </c>
      <c r="B479" s="30" t="str">
        <f>_xlfn.IFNA(VLOOKUP(I479, Components!$A$2:$C$570, 3, FALSE),"")</f>
        <v/>
      </c>
      <c r="C479" s="30" t="str">
        <f>IF(J479&gt;0,J479,"")</f>
        <v/>
      </c>
      <c r="D479" s="30" t="str">
        <f>IF(G479="","",IF(H479="",G479,IF(H479="N/A",G479,G479&amp;CHAR(10)&amp;CHAR(10)&amp;"Notes:"&amp;CHAR(10)&amp;H479)))</f>
        <v/>
      </c>
      <c r="E479" s="26" t="str">
        <f>IF(B479="","Z-SORT ORDER",B479)</f>
        <v>Z-SORT ORDER</v>
      </c>
      <c r="F479" s="34"/>
      <c r="G479" s="33"/>
      <c r="H479" s="33"/>
      <c r="I479" s="33"/>
      <c r="J479" s="33"/>
    </row>
    <row r="480" spans="1:10" s="4" customFormat="1" ht="14.4" customHeight="1" x14ac:dyDescent="0.3">
      <c r="A480" s="29" t="str">
        <f>IF(F480=0,"",F480)</f>
        <v/>
      </c>
      <c r="B480" s="30" t="str">
        <f>_xlfn.IFNA(VLOOKUP(I480, Components!$A$2:$C$570, 3, FALSE),"")</f>
        <v/>
      </c>
      <c r="C480" s="30" t="str">
        <f>IF(J480&gt;0,J480,"")</f>
        <v/>
      </c>
      <c r="D480" s="30" t="str">
        <f>IF(G480="","",IF(H480="",G480,IF(H480="N/A",G480,G480&amp;CHAR(10)&amp;CHAR(10)&amp;"Notes:"&amp;CHAR(10)&amp;H480)))</f>
        <v/>
      </c>
      <c r="E480" s="26" t="str">
        <f>IF(B480="","Z-SORT ORDER",B480)</f>
        <v>Z-SORT ORDER</v>
      </c>
      <c r="F480" s="34"/>
      <c r="G480" s="33"/>
      <c r="H480" s="33"/>
      <c r="I480" s="33"/>
      <c r="J480" s="33"/>
    </row>
    <row r="481" spans="1:10" s="4" customFormat="1" ht="14.4" customHeight="1" x14ac:dyDescent="0.3">
      <c r="A481" s="29" t="str">
        <f>IF(F481=0,"",F481)</f>
        <v/>
      </c>
      <c r="B481" s="30" t="str">
        <f>_xlfn.IFNA(VLOOKUP(I481, Components!$A$2:$C$570, 3, FALSE),"")</f>
        <v/>
      </c>
      <c r="C481" s="30" t="str">
        <f>IF(J481&gt;0,J481,"")</f>
        <v/>
      </c>
      <c r="D481" s="30" t="str">
        <f>IF(G481="","",IF(H481="",G481,IF(H481="N/A",G481,G481&amp;CHAR(10)&amp;CHAR(10)&amp;"Notes:"&amp;CHAR(10)&amp;H481)))</f>
        <v/>
      </c>
      <c r="E481" s="26" t="str">
        <f>IF(B481="","Z-SORT ORDER",B481)</f>
        <v>Z-SORT ORDER</v>
      </c>
      <c r="F481" s="34"/>
      <c r="G481" s="33"/>
      <c r="H481" s="33"/>
      <c r="I481" s="33"/>
      <c r="J481" s="33"/>
    </row>
    <row r="482" spans="1:10" s="4" customFormat="1" ht="14.4" customHeight="1" x14ac:dyDescent="0.3">
      <c r="A482" s="29" t="str">
        <f>IF(F482=0,"",F482)</f>
        <v/>
      </c>
      <c r="B482" s="30" t="str">
        <f>_xlfn.IFNA(VLOOKUP(I482, Components!$A$2:$C$570, 3, FALSE),"")</f>
        <v/>
      </c>
      <c r="C482" s="30" t="str">
        <f>IF(J482&gt;0,J482,"")</f>
        <v/>
      </c>
      <c r="D482" s="30" t="str">
        <f>IF(G482="","",IF(H482="",G482,IF(H482="N/A",G482,G482&amp;CHAR(10)&amp;CHAR(10)&amp;"Notes:"&amp;CHAR(10)&amp;H482)))</f>
        <v/>
      </c>
      <c r="E482" s="26" t="str">
        <f>IF(B482="","Z-SORT ORDER",B482)</f>
        <v>Z-SORT ORDER</v>
      </c>
      <c r="F482" s="34"/>
      <c r="G482" s="33"/>
      <c r="H482" s="33"/>
      <c r="I482" s="33"/>
      <c r="J482" s="33"/>
    </row>
    <row r="483" spans="1:10" s="4" customFormat="1" ht="14.4" customHeight="1" x14ac:dyDescent="0.3">
      <c r="A483" s="29" t="str">
        <f>IF(F483=0,"",F483)</f>
        <v/>
      </c>
      <c r="B483" s="30" t="str">
        <f>_xlfn.IFNA(VLOOKUP(I483, Components!$A$2:$C$570, 3, FALSE),"")</f>
        <v/>
      </c>
      <c r="C483" s="30" t="str">
        <f>IF(J483&gt;0,J483,"")</f>
        <v/>
      </c>
      <c r="D483" s="30" t="str">
        <f>IF(G483="","",IF(H483="",G483,IF(H483="N/A",G483,G483&amp;CHAR(10)&amp;CHAR(10)&amp;"Notes:"&amp;CHAR(10)&amp;H483)))</f>
        <v/>
      </c>
      <c r="E483" s="26" t="str">
        <f>IF(B483="","Z-SORT ORDER",B483)</f>
        <v>Z-SORT ORDER</v>
      </c>
      <c r="F483" s="34"/>
      <c r="G483" s="33"/>
      <c r="H483" s="33"/>
      <c r="I483" s="33"/>
      <c r="J483" s="33"/>
    </row>
    <row r="484" spans="1:10" s="4" customFormat="1" ht="14.4" customHeight="1" x14ac:dyDescent="0.3">
      <c r="A484" s="29" t="str">
        <f>IF(F484=0,"",F484)</f>
        <v/>
      </c>
      <c r="B484" s="30" t="str">
        <f>_xlfn.IFNA(VLOOKUP(I484, Components!$A$2:$C$570, 3, FALSE),"")</f>
        <v/>
      </c>
      <c r="C484" s="30" t="str">
        <f>IF(J484&gt;0,J484,"")</f>
        <v/>
      </c>
      <c r="D484" s="30" t="str">
        <f>IF(G484="","",IF(H484="",G484,IF(H484="N/A",G484,G484&amp;CHAR(10)&amp;CHAR(10)&amp;"Notes:"&amp;CHAR(10)&amp;H484)))</f>
        <v/>
      </c>
      <c r="E484" s="26" t="str">
        <f>IF(B484="","Z-SORT ORDER",B484)</f>
        <v>Z-SORT ORDER</v>
      </c>
      <c r="F484" s="34"/>
      <c r="G484" s="33"/>
      <c r="H484" s="33"/>
      <c r="I484" s="33"/>
      <c r="J484" s="33"/>
    </row>
    <row r="485" spans="1:10" s="4" customFormat="1" ht="14.4" customHeight="1" x14ac:dyDescent="0.3">
      <c r="A485" s="29" t="str">
        <f>IF(F485=0,"",F485)</f>
        <v/>
      </c>
      <c r="B485" s="30" t="str">
        <f>_xlfn.IFNA(VLOOKUP(I485, Components!$A$2:$C$570, 3, FALSE),"")</f>
        <v/>
      </c>
      <c r="C485" s="30" t="str">
        <f>IF(J485&gt;0,J485,"")</f>
        <v/>
      </c>
      <c r="D485" s="30" t="str">
        <f>IF(G485="","",IF(H485="",G485,IF(H485="N/A",G485,G485&amp;CHAR(10)&amp;CHAR(10)&amp;"Notes:"&amp;CHAR(10)&amp;H485)))</f>
        <v/>
      </c>
      <c r="E485" s="26" t="str">
        <f>IF(B485="","Z-SORT ORDER",B485)</f>
        <v>Z-SORT ORDER</v>
      </c>
      <c r="F485" s="34"/>
      <c r="G485" s="33"/>
      <c r="H485" s="33"/>
      <c r="I485" s="33"/>
      <c r="J485" s="33"/>
    </row>
    <row r="486" spans="1:10" s="4" customFormat="1" ht="14.4" customHeight="1" x14ac:dyDescent="0.3">
      <c r="A486" s="29" t="str">
        <f>IF(F486=0,"",F486)</f>
        <v/>
      </c>
      <c r="B486" s="30" t="str">
        <f>_xlfn.IFNA(VLOOKUP(I486, Components!$A$2:$C$570, 3, FALSE),"")</f>
        <v/>
      </c>
      <c r="C486" s="30" t="str">
        <f>IF(J486&gt;0,J486,"")</f>
        <v/>
      </c>
      <c r="D486" s="30" t="str">
        <f>IF(G486="","",IF(H486="",G486,IF(H486="N/A",G486,G486&amp;CHAR(10)&amp;CHAR(10)&amp;"Notes:"&amp;CHAR(10)&amp;H486)))</f>
        <v/>
      </c>
      <c r="E486" s="26" t="str">
        <f>IF(B486="","Z-SORT ORDER",B486)</f>
        <v>Z-SORT ORDER</v>
      </c>
      <c r="F486" s="34"/>
      <c r="G486" s="33"/>
      <c r="H486" s="33"/>
      <c r="I486" s="33"/>
      <c r="J486" s="33"/>
    </row>
    <row r="487" spans="1:10" s="4" customFormat="1" ht="14.4" customHeight="1" x14ac:dyDescent="0.3">
      <c r="A487" s="29" t="str">
        <f>IF(F487=0,"",F487)</f>
        <v/>
      </c>
      <c r="B487" s="30" t="str">
        <f>_xlfn.IFNA(VLOOKUP(I487, Components!$A$2:$C$570, 3, FALSE),"")</f>
        <v/>
      </c>
      <c r="C487" s="30" t="str">
        <f>IF(J487&gt;0,J487,"")</f>
        <v/>
      </c>
      <c r="D487" s="30" t="str">
        <f>IF(G487="","",IF(H487="",G487,IF(H487="N/A",G487,G487&amp;CHAR(10)&amp;CHAR(10)&amp;"Notes:"&amp;CHAR(10)&amp;H487)))</f>
        <v/>
      </c>
      <c r="E487" s="26" t="str">
        <f>IF(B487="","Z-SORT ORDER",B487)</f>
        <v>Z-SORT ORDER</v>
      </c>
      <c r="F487" s="34"/>
      <c r="G487" s="33"/>
      <c r="H487" s="33"/>
      <c r="I487" s="33"/>
      <c r="J487" s="33"/>
    </row>
    <row r="488" spans="1:10" s="4" customFormat="1" ht="14.4" customHeight="1" x14ac:dyDescent="0.3">
      <c r="A488" s="29" t="str">
        <f>IF(F488=0,"",F488)</f>
        <v/>
      </c>
      <c r="B488" s="30" t="str">
        <f>_xlfn.IFNA(VLOOKUP(I488, Components!$A$2:$C$570, 3, FALSE),"")</f>
        <v/>
      </c>
      <c r="C488" s="30" t="str">
        <f>IF(J488&gt;0,J488,"")</f>
        <v/>
      </c>
      <c r="D488" s="30" t="str">
        <f>IF(G488="","",IF(H488="",G488,IF(H488="N/A",G488,G488&amp;CHAR(10)&amp;CHAR(10)&amp;"Notes:"&amp;CHAR(10)&amp;H488)))</f>
        <v/>
      </c>
      <c r="E488" s="26" t="str">
        <f>IF(B488="","Z-SORT ORDER",B488)</f>
        <v>Z-SORT ORDER</v>
      </c>
      <c r="F488" s="34"/>
      <c r="G488" s="33"/>
      <c r="H488" s="33"/>
      <c r="I488" s="33"/>
      <c r="J488" s="33"/>
    </row>
    <row r="489" spans="1:10" s="4" customFormat="1" ht="14.4" customHeight="1" x14ac:dyDescent="0.3">
      <c r="A489" s="29" t="str">
        <f>IF(F489=0,"",F489)</f>
        <v/>
      </c>
      <c r="B489" s="30" t="str">
        <f>_xlfn.IFNA(VLOOKUP(I489, Components!$A$2:$C$570, 3, FALSE),"")</f>
        <v/>
      </c>
      <c r="C489" s="30" t="str">
        <f>IF(J489&gt;0,J489,"")</f>
        <v/>
      </c>
      <c r="D489" s="30" t="str">
        <f>IF(G489="","",IF(H489="",G489,IF(H489="N/A",G489,G489&amp;CHAR(10)&amp;CHAR(10)&amp;"Notes:"&amp;CHAR(10)&amp;H489)))</f>
        <v/>
      </c>
      <c r="E489" s="26" t="str">
        <f>IF(B489="","Z-SORT ORDER",B489)</f>
        <v>Z-SORT ORDER</v>
      </c>
      <c r="F489" s="34"/>
      <c r="G489" s="33"/>
      <c r="H489" s="33"/>
      <c r="I489" s="33"/>
      <c r="J489" s="33"/>
    </row>
    <row r="490" spans="1:10" s="4" customFormat="1" ht="14.4" customHeight="1" x14ac:dyDescent="0.3">
      <c r="A490" s="29" t="str">
        <f>IF(F490=0,"",F490)</f>
        <v/>
      </c>
      <c r="B490" s="30" t="str">
        <f>_xlfn.IFNA(VLOOKUP(I490, Components!$A$2:$C$570, 3, FALSE),"")</f>
        <v/>
      </c>
      <c r="C490" s="30" t="str">
        <f>IF(J490&gt;0,J490,"")</f>
        <v/>
      </c>
      <c r="D490" s="30" t="str">
        <f>IF(G490="","",IF(H490="",G490,IF(H490="N/A",G490,G490&amp;CHAR(10)&amp;CHAR(10)&amp;"Notes:"&amp;CHAR(10)&amp;H490)))</f>
        <v/>
      </c>
      <c r="E490" s="26" t="str">
        <f>IF(B490="","Z-SORT ORDER",B490)</f>
        <v>Z-SORT ORDER</v>
      </c>
      <c r="F490" s="34"/>
      <c r="G490" s="33"/>
      <c r="H490" s="33"/>
      <c r="I490" s="33"/>
      <c r="J490" s="33"/>
    </row>
    <row r="491" spans="1:10" s="4" customFormat="1" ht="14.4" customHeight="1" x14ac:dyDescent="0.3">
      <c r="A491" s="29" t="str">
        <f>IF(F491=0,"",F491)</f>
        <v/>
      </c>
      <c r="B491" s="30" t="str">
        <f>_xlfn.IFNA(VLOOKUP(I491, Components!$A$2:$C$570, 3, FALSE),"")</f>
        <v/>
      </c>
      <c r="C491" s="30" t="str">
        <f>IF(J491&gt;0,J491,"")</f>
        <v/>
      </c>
      <c r="D491" s="30" t="str">
        <f>IF(G491="","",IF(H491="",G491,IF(H491="N/A",G491,G491&amp;CHAR(10)&amp;CHAR(10)&amp;"Notes:"&amp;CHAR(10)&amp;H491)))</f>
        <v/>
      </c>
      <c r="E491" s="26" t="str">
        <f>IF(B491="","Z-SORT ORDER",B491)</f>
        <v>Z-SORT ORDER</v>
      </c>
      <c r="F491" s="34"/>
      <c r="G491" s="33"/>
      <c r="H491" s="33"/>
      <c r="I491" s="33"/>
      <c r="J491" s="33"/>
    </row>
    <row r="492" spans="1:10" s="4" customFormat="1" ht="14.4" customHeight="1" x14ac:dyDescent="0.3">
      <c r="A492" s="29" t="str">
        <f>IF(F492=0,"",F492)</f>
        <v/>
      </c>
      <c r="B492" s="30" t="str">
        <f>_xlfn.IFNA(VLOOKUP(I492, Components!$A$2:$C$570, 3, FALSE),"")</f>
        <v/>
      </c>
      <c r="C492" s="30" t="str">
        <f>IF(J492&gt;0,J492,"")</f>
        <v/>
      </c>
      <c r="D492" s="30" t="str">
        <f>IF(G492="","",IF(H492="",G492,IF(H492="N/A",G492,G492&amp;CHAR(10)&amp;CHAR(10)&amp;"Notes:"&amp;CHAR(10)&amp;H492)))</f>
        <v/>
      </c>
      <c r="E492" s="26" t="str">
        <f>IF(B492="","Z-SORT ORDER",B492)</f>
        <v>Z-SORT ORDER</v>
      </c>
      <c r="F492" s="34"/>
      <c r="G492" s="33"/>
      <c r="H492" s="33"/>
      <c r="I492" s="33"/>
      <c r="J492" s="33"/>
    </row>
    <row r="493" spans="1:10" s="4" customFormat="1" ht="14.4" customHeight="1" x14ac:dyDescent="0.3">
      <c r="A493" s="29" t="str">
        <f>IF(F493=0,"",F493)</f>
        <v/>
      </c>
      <c r="B493" s="30" t="str">
        <f>_xlfn.IFNA(VLOOKUP(I493, Components!$A$2:$C$570, 3, FALSE),"")</f>
        <v/>
      </c>
      <c r="C493" s="30" t="str">
        <f>IF(J493&gt;0,J493,"")</f>
        <v/>
      </c>
      <c r="D493" s="30" t="str">
        <f>IF(G493="","",IF(H493="",G493,IF(H493="N/A",G493,G493&amp;CHAR(10)&amp;CHAR(10)&amp;"Notes:"&amp;CHAR(10)&amp;H493)))</f>
        <v/>
      </c>
      <c r="E493" s="26" t="str">
        <f>IF(B493="","Z-SORT ORDER",B493)</f>
        <v>Z-SORT ORDER</v>
      </c>
      <c r="F493" s="34"/>
      <c r="G493" s="33"/>
      <c r="H493" s="33"/>
      <c r="I493" s="33"/>
      <c r="J493" s="33"/>
    </row>
    <row r="494" spans="1:10" s="4" customFormat="1" ht="14.4" customHeight="1" x14ac:dyDescent="0.3">
      <c r="A494" s="29" t="str">
        <f>IF(F494=0,"",F494)</f>
        <v/>
      </c>
      <c r="B494" s="30" t="str">
        <f>_xlfn.IFNA(VLOOKUP(I494, Components!$A$2:$C$570, 3, FALSE),"")</f>
        <v/>
      </c>
      <c r="C494" s="30" t="str">
        <f>IF(J494&gt;0,J494,"")</f>
        <v/>
      </c>
      <c r="D494" s="30" t="str">
        <f>IF(G494="","",IF(H494="",G494,IF(H494="N/A",G494,G494&amp;CHAR(10)&amp;CHAR(10)&amp;"Notes:"&amp;CHAR(10)&amp;H494)))</f>
        <v/>
      </c>
      <c r="E494" s="26" t="str">
        <f>IF(B494="","Z-SORT ORDER",B494)</f>
        <v>Z-SORT ORDER</v>
      </c>
      <c r="F494" s="34"/>
      <c r="G494" s="33"/>
      <c r="H494" s="33"/>
      <c r="I494" s="33"/>
      <c r="J494" s="33"/>
    </row>
    <row r="495" spans="1:10" s="4" customFormat="1" ht="14.4" customHeight="1" x14ac:dyDescent="0.3">
      <c r="A495" s="29" t="str">
        <f>IF(F495=0,"",F495)</f>
        <v/>
      </c>
      <c r="B495" s="30" t="str">
        <f>_xlfn.IFNA(VLOOKUP(I495, Components!$A$2:$C$570, 3, FALSE),"")</f>
        <v/>
      </c>
      <c r="C495" s="30" t="str">
        <f>IF(J495&gt;0,J495,"")</f>
        <v/>
      </c>
      <c r="D495" s="30" t="str">
        <f>IF(G495="","",IF(H495="",G495,IF(H495="N/A",G495,G495&amp;CHAR(10)&amp;CHAR(10)&amp;"Notes:"&amp;CHAR(10)&amp;H495)))</f>
        <v/>
      </c>
      <c r="E495" s="26" t="str">
        <f>IF(B495="","Z-SORT ORDER",B495)</f>
        <v>Z-SORT ORDER</v>
      </c>
      <c r="F495" s="34"/>
      <c r="G495" s="33"/>
      <c r="H495" s="33"/>
      <c r="I495" s="33"/>
      <c r="J495" s="33"/>
    </row>
    <row r="496" spans="1:10" s="4" customFormat="1" ht="14.4" customHeight="1" x14ac:dyDescent="0.3">
      <c r="A496" s="29" t="str">
        <f>IF(F496=0,"",F496)</f>
        <v/>
      </c>
      <c r="B496" s="30" t="str">
        <f>_xlfn.IFNA(VLOOKUP(I496, Components!$A$2:$C$570, 3, FALSE),"")</f>
        <v/>
      </c>
      <c r="C496" s="30" t="str">
        <f>IF(J496&gt;0,J496,"")</f>
        <v/>
      </c>
      <c r="D496" s="30" t="str">
        <f>IF(G496="","",IF(H496="",G496,IF(H496="N/A",G496,G496&amp;CHAR(10)&amp;CHAR(10)&amp;"Notes:"&amp;CHAR(10)&amp;H496)))</f>
        <v/>
      </c>
      <c r="E496" s="26" t="str">
        <f>IF(B496="","Z-SORT ORDER",B496)</f>
        <v>Z-SORT ORDER</v>
      </c>
      <c r="F496" s="34"/>
      <c r="G496" s="33"/>
      <c r="H496" s="33"/>
      <c r="I496" s="33"/>
      <c r="J496" s="33"/>
    </row>
    <row r="497" spans="1:10" s="4" customFormat="1" ht="14.4" customHeight="1" x14ac:dyDescent="0.3">
      <c r="A497" s="29" t="str">
        <f>IF(F497=0,"",F497)</f>
        <v/>
      </c>
      <c r="B497" s="30" t="str">
        <f>_xlfn.IFNA(VLOOKUP(I497, Components!$A$2:$C$570, 3, FALSE),"")</f>
        <v/>
      </c>
      <c r="C497" s="30" t="str">
        <f>IF(J497&gt;0,J497,"")</f>
        <v/>
      </c>
      <c r="D497" s="30" t="str">
        <f>IF(G497="","",IF(H497="",G497,IF(H497="N/A",G497,G497&amp;CHAR(10)&amp;CHAR(10)&amp;"Notes:"&amp;CHAR(10)&amp;H497)))</f>
        <v/>
      </c>
      <c r="E497" s="26" t="str">
        <f>IF(B497="","Z-SORT ORDER",B497)</f>
        <v>Z-SORT ORDER</v>
      </c>
      <c r="F497" s="34"/>
      <c r="G497" s="33"/>
      <c r="H497" s="33"/>
      <c r="I497" s="33"/>
      <c r="J497" s="33"/>
    </row>
    <row r="498" spans="1:10" s="4" customFormat="1" ht="14.4" customHeight="1" x14ac:dyDescent="0.3">
      <c r="A498" s="29" t="str">
        <f>IF(F498=0,"",F498)</f>
        <v/>
      </c>
      <c r="B498" s="30" t="str">
        <f>_xlfn.IFNA(VLOOKUP(I498, Components!$A$2:$C$570, 3, FALSE),"")</f>
        <v/>
      </c>
      <c r="C498" s="30" t="str">
        <f>IF(J498&gt;0,J498,"")</f>
        <v/>
      </c>
      <c r="D498" s="30" t="str">
        <f>IF(G498="","",IF(H498="",G498,IF(H498="N/A",G498,G498&amp;CHAR(10)&amp;CHAR(10)&amp;"Notes:"&amp;CHAR(10)&amp;H498)))</f>
        <v/>
      </c>
      <c r="E498" s="26" t="str">
        <f>IF(B498="","Z-SORT ORDER",B498)</f>
        <v>Z-SORT ORDER</v>
      </c>
      <c r="F498" s="34"/>
      <c r="G498" s="33"/>
      <c r="H498" s="33"/>
      <c r="I498" s="33"/>
      <c r="J498" s="33"/>
    </row>
    <row r="499" spans="1:10" s="4" customFormat="1" ht="14.4" customHeight="1" x14ac:dyDescent="0.3">
      <c r="A499" s="29" t="str">
        <f>IF(F499=0,"",F499)</f>
        <v/>
      </c>
      <c r="B499" s="30" t="str">
        <f>_xlfn.IFNA(VLOOKUP(I499, Components!$A$2:$C$570, 3, FALSE),"")</f>
        <v/>
      </c>
      <c r="C499" s="30" t="str">
        <f>IF(J499&gt;0,J499,"")</f>
        <v/>
      </c>
      <c r="D499" s="30" t="str">
        <f>IF(G499="","",IF(H499="",G499,IF(H499="N/A",G499,G499&amp;CHAR(10)&amp;CHAR(10)&amp;"Notes:"&amp;CHAR(10)&amp;H499)))</f>
        <v/>
      </c>
      <c r="E499" s="26" t="str">
        <f>IF(B499="","Z-SORT ORDER",B499)</f>
        <v>Z-SORT ORDER</v>
      </c>
      <c r="F499" s="34"/>
      <c r="G499" s="33"/>
      <c r="H499" s="33"/>
      <c r="I499" s="33"/>
      <c r="J499" s="33"/>
    </row>
    <row r="500" spans="1:10" s="4" customFormat="1" ht="14.4" customHeight="1" x14ac:dyDescent="0.3">
      <c r="A500" s="29" t="str">
        <f>IF(F500=0,"",F500)</f>
        <v/>
      </c>
      <c r="B500" s="30" t="str">
        <f>_xlfn.IFNA(VLOOKUP(I500, Components!$A$2:$C$570, 3, FALSE),"")</f>
        <v/>
      </c>
      <c r="C500" s="30" t="str">
        <f>IF(J500&gt;0,J500,"")</f>
        <v/>
      </c>
      <c r="D500" s="30" t="str">
        <f>IF(G500="","",IF(H500="",G500,IF(H500="N/A",G500,G500&amp;CHAR(10)&amp;CHAR(10)&amp;"Notes:"&amp;CHAR(10)&amp;H500)))</f>
        <v/>
      </c>
      <c r="E500" s="26" t="str">
        <f>IF(B500="","Z-SORT ORDER",B500)</f>
        <v>Z-SORT ORDER</v>
      </c>
      <c r="F500" s="34"/>
      <c r="G500" s="33"/>
      <c r="H500" s="33"/>
      <c r="I500" s="33"/>
      <c r="J500" s="33"/>
    </row>
  </sheetData>
  <dataValidations count="5">
    <dataValidation type="list" operator="equal" allowBlank="1" showInputMessage="1" showErrorMessage="1" errorTitle="Microsoft Excel" error="TF84042: The value you entered is not supported in this field. Select a supported value from the list." sqref="J2">
      <formula1>VSTS_ValidationRange_2d0757bdc1be460d86d1e94a166c2851</formula1>
    </dataValidation>
    <dataValidation type="list" operator="equal" allowBlank="1" showInputMessage="1" showErrorMessage="1" errorTitle="Microsoft Excel" error="TF84042: The value you entered is not supported in this field. Select a supported value from the list." sqref="I2">
      <formula1>VSTS_ValidationRange_7ef9982ca04344c5a365d76f74d499f6</formula1>
    </dataValidation>
    <dataValidation type="textLength" allowBlank="1" showInputMessage="1" sqref="H2">
      <formula1>0</formula1>
      <formula2>32767</formula2>
    </dataValidation>
    <dataValidation type="textLength" showInputMessage="1" sqref="G2">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F2">
      <formula1>"248160"</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
  <sheetViews>
    <sheetView zoomScaleNormal="100" workbookViewId="0">
      <pane ySplit="1" topLeftCell="A101" activePane="bottomLeft" state="frozen"/>
      <selection pane="bottomLeft" activeCell="B64" sqref="B64"/>
    </sheetView>
  </sheetViews>
  <sheetFormatPr defaultRowHeight="14.4" x14ac:dyDescent="0.3"/>
  <cols>
    <col min="1" max="1" width="55.33203125" style="13" customWidth="1"/>
    <col min="2" max="2" width="21.5546875" style="13" customWidth="1"/>
    <col min="3" max="3" width="22.77734375" style="6" customWidth="1"/>
    <col min="4" max="4" width="31.109375" style="6" customWidth="1"/>
  </cols>
  <sheetData>
    <row r="1" spans="1:4" s="67" customFormat="1" x14ac:dyDescent="0.3">
      <c r="A1" s="66" t="s">
        <v>74</v>
      </c>
      <c r="B1" s="66" t="s">
        <v>75</v>
      </c>
      <c r="C1" s="66" t="s">
        <v>197</v>
      </c>
      <c r="D1" s="66" t="s">
        <v>76</v>
      </c>
    </row>
    <row r="2" spans="1:4" s="42" customFormat="1" x14ac:dyDescent="0.3">
      <c r="A2" s="51" t="s">
        <v>0</v>
      </c>
      <c r="B2" s="53" t="s">
        <v>60</v>
      </c>
      <c r="C2" s="42" t="str">
        <f>B2</f>
        <v>Excel Engine</v>
      </c>
      <c r="D2" s="5" t="str">
        <f t="shared" ref="D2:D10" si="0">_xlfn.IFNA(VLOOKUP(A2, $A$2:$C$317, 3, FALSE),"")</f>
        <v>Excel Engine</v>
      </c>
    </row>
    <row r="3" spans="1:4" s="42" customFormat="1" x14ac:dyDescent="0.3">
      <c r="A3" s="51" t="s">
        <v>250</v>
      </c>
      <c r="B3" s="53" t="s">
        <v>280</v>
      </c>
      <c r="C3" s="42" t="str">
        <f t="shared" ref="C3:C7" si="1">B3</f>
        <v>Document Engine</v>
      </c>
      <c r="D3" s="5" t="str">
        <f t="shared" si="0"/>
        <v>Document Engine</v>
      </c>
    </row>
    <row r="4" spans="1:4" s="42" customFormat="1" x14ac:dyDescent="0.3">
      <c r="A4" s="51" t="s">
        <v>282</v>
      </c>
      <c r="B4" s="53" t="s">
        <v>65</v>
      </c>
      <c r="C4" s="42" t="str">
        <f t="shared" si="1"/>
        <v>Math Library</v>
      </c>
      <c r="D4" s="5" t="str">
        <f t="shared" si="0"/>
        <v>Math Library</v>
      </c>
    </row>
    <row r="5" spans="1:4" s="42" customFormat="1" x14ac:dyDescent="0.3">
      <c r="A5" s="51" t="s">
        <v>283</v>
      </c>
      <c r="B5" s="53" t="s">
        <v>272</v>
      </c>
      <c r="C5" s="42" t="str">
        <f t="shared" si="1"/>
        <v>PDF Library</v>
      </c>
      <c r="D5" s="5" t="str">
        <f t="shared" si="0"/>
        <v>PDF Library</v>
      </c>
    </row>
    <row r="6" spans="1:4" s="42" customFormat="1" x14ac:dyDescent="0.3">
      <c r="A6" s="51" t="s">
        <v>284</v>
      </c>
      <c r="B6" s="53" t="s">
        <v>281</v>
      </c>
      <c r="C6" s="42" t="str">
        <f t="shared" si="1"/>
        <v>Syntax Parsing Library</v>
      </c>
      <c r="D6" s="5" t="str">
        <f t="shared" si="0"/>
        <v>Syntax Parsing Library</v>
      </c>
    </row>
    <row r="7" spans="1:4" s="42" customFormat="1" x14ac:dyDescent="0.3">
      <c r="A7" s="51" t="s">
        <v>285</v>
      </c>
      <c r="B7" s="53" t="s">
        <v>63</v>
      </c>
      <c r="C7" s="42" t="str">
        <f t="shared" si="1"/>
        <v>Word Library</v>
      </c>
      <c r="D7" s="5" t="str">
        <f t="shared" si="0"/>
        <v>Word Library</v>
      </c>
    </row>
    <row r="8" spans="1:4" x14ac:dyDescent="0.3">
      <c r="A8" s="11" t="s">
        <v>183</v>
      </c>
      <c r="B8" s="12" t="s">
        <v>49</v>
      </c>
      <c r="C8" s="6" t="str">
        <f t="shared" ref="C8:C14" si="2">IF(B8="Common","Common",CONCATENATE("Xam",B8))</f>
        <v>XamBarcode</v>
      </c>
      <c r="D8" s="5" t="str">
        <f t="shared" si="0"/>
        <v>XamBarcode</v>
      </c>
    </row>
    <row r="9" spans="1:4" x14ac:dyDescent="0.3">
      <c r="A9" s="11" t="s">
        <v>184</v>
      </c>
      <c r="B9" s="12" t="str">
        <f>MID(A9,FIND("@",SUBSTITUTE(A9,"\","@",LEN(A9)-LEN(SUBSTITUTE(A9,"\",""))))+1,LEN(A9))</f>
        <v>Calendar</v>
      </c>
      <c r="C9" s="6" t="str">
        <f t="shared" si="2"/>
        <v>XamCalendar</v>
      </c>
      <c r="D9" s="5" t="str">
        <f t="shared" si="0"/>
        <v>XamCalendar</v>
      </c>
    </row>
    <row r="10" spans="1:4" x14ac:dyDescent="0.3">
      <c r="A10" s="11" t="s">
        <v>185</v>
      </c>
      <c r="B10" s="12" t="str">
        <f>MID(A10,FIND("@",SUBSTITUTE(A10,"\","@",LEN(A10)-LEN(SUBSTITUTE(A10,"\",""))))+1,LEN(A10))</f>
        <v>DataChart</v>
      </c>
      <c r="C10" s="6" t="str">
        <f t="shared" si="2"/>
        <v>XamDataChart</v>
      </c>
      <c r="D10" s="5" t="str">
        <f t="shared" si="0"/>
        <v>XamDataChart</v>
      </c>
    </row>
    <row r="11" spans="1:4" x14ac:dyDescent="0.3">
      <c r="A11" s="11" t="s">
        <v>186</v>
      </c>
      <c r="B11" s="12" t="str">
        <f>MID(A11,FIND("@",SUBSTITUTE(A11,"\","@",LEN(A11)-LEN(SUBSTITUTE(A11,"\",""))))+1,LEN(A11))</f>
        <v>Inputs</v>
      </c>
      <c r="C11" s="6" t="str">
        <f t="shared" si="2"/>
        <v>XamInputs</v>
      </c>
      <c r="D11" s="5" t="str">
        <f t="shared" ref="D11:D35" si="3">_xlfn.IFNA(VLOOKUP(A11, $A$2:$C$317, 3, FALSE),"")</f>
        <v>XamInputs</v>
      </c>
    </row>
    <row r="12" spans="1:4" x14ac:dyDescent="0.3">
      <c r="A12" s="11" t="s">
        <v>187</v>
      </c>
      <c r="B12" s="13" t="str">
        <f>MID(A12,FIND("@",SUBSTITUTE(A12,"\","@",LEN(A12)-LEN(SUBSTITUTE(A12,"\",""))))+1,LEN(A12))</f>
        <v>RadialMenu</v>
      </c>
      <c r="C12" s="6" t="str">
        <f t="shared" si="2"/>
        <v>XamRadialMenu</v>
      </c>
      <c r="D12" s="5" t="str">
        <f t="shared" si="3"/>
        <v>XamRadialMenu</v>
      </c>
    </row>
    <row r="13" spans="1:4" x14ac:dyDescent="0.3">
      <c r="A13" s="11" t="s">
        <v>188</v>
      </c>
      <c r="B13" s="14" t="s">
        <v>56</v>
      </c>
      <c r="C13" s="6" t="str">
        <f t="shared" si="2"/>
        <v>XamGrid</v>
      </c>
      <c r="D13" s="5" t="str">
        <f t="shared" si="3"/>
        <v>XamGrid</v>
      </c>
    </row>
    <row r="14" spans="1:4" x14ac:dyDescent="0.3">
      <c r="A14" s="11" t="s">
        <v>189</v>
      </c>
      <c r="B14" s="14" t="s">
        <v>56</v>
      </c>
      <c r="C14" s="6" t="str">
        <f t="shared" si="2"/>
        <v>XamGrid</v>
      </c>
      <c r="D14" s="5" t="str">
        <f t="shared" si="3"/>
        <v>XamGrid</v>
      </c>
    </row>
    <row r="15" spans="1:4" s="42" customFormat="1" x14ac:dyDescent="0.3">
      <c r="A15" s="50" t="s">
        <v>190</v>
      </c>
      <c r="B15" s="47" t="s">
        <v>48</v>
      </c>
      <c r="C15" s="42" t="str">
        <f t="shared" ref="C15:C16" si="4">B15</f>
        <v>Common</v>
      </c>
      <c r="D15" s="5" t="str">
        <f t="shared" si="3"/>
        <v>Common</v>
      </c>
    </row>
    <row r="16" spans="1:4" s="42" customFormat="1" x14ac:dyDescent="0.3">
      <c r="A16" s="49" t="s">
        <v>1</v>
      </c>
      <c r="B16" s="47" t="s">
        <v>48</v>
      </c>
      <c r="C16" s="42" t="str">
        <f t="shared" si="4"/>
        <v>Common</v>
      </c>
      <c r="D16" s="5" t="str">
        <f t="shared" si="3"/>
        <v>Common</v>
      </c>
    </row>
    <row r="17" spans="1:4" x14ac:dyDescent="0.3">
      <c r="A17" s="9" t="s">
        <v>77</v>
      </c>
      <c r="B17" s="10" t="s">
        <v>49</v>
      </c>
      <c r="C17" s="6" t="str">
        <f t="shared" ref="C17:C19" si="5">IF(B17="Common","Common",CONCATENATE("Xam",B17))</f>
        <v>XamBarcode</v>
      </c>
      <c r="D17" s="5" t="str">
        <f t="shared" si="3"/>
        <v>XamBarcode</v>
      </c>
    </row>
    <row r="18" spans="1:4" x14ac:dyDescent="0.3">
      <c r="A18" s="16" t="s">
        <v>2</v>
      </c>
      <c r="B18" s="15" t="s">
        <v>49</v>
      </c>
      <c r="C18" s="6" t="str">
        <f t="shared" si="5"/>
        <v>XamBarcode</v>
      </c>
      <c r="D18" s="5" t="str">
        <f t="shared" si="3"/>
        <v>XamBarcode</v>
      </c>
    </row>
    <row r="19" spans="1:4" x14ac:dyDescent="0.3">
      <c r="A19" s="9" t="s">
        <v>78</v>
      </c>
      <c r="B19" s="17" t="s">
        <v>50</v>
      </c>
      <c r="C19" s="6" t="str">
        <f t="shared" si="5"/>
        <v>XamBarcodeReader</v>
      </c>
      <c r="D19" s="5" t="str">
        <f t="shared" si="3"/>
        <v>XamBarcodeReader</v>
      </c>
    </row>
    <row r="20" spans="1:4" s="42" customFormat="1" x14ac:dyDescent="0.3">
      <c r="A20" s="54" t="s">
        <v>79</v>
      </c>
      <c r="B20" s="48" t="s">
        <v>51</v>
      </c>
      <c r="C20" s="42" t="str">
        <f>B20</f>
        <v>CalculationManager</v>
      </c>
      <c r="D20" s="5" t="str">
        <f t="shared" si="3"/>
        <v>CalculationManager</v>
      </c>
    </row>
    <row r="21" spans="1:4" x14ac:dyDescent="0.3">
      <c r="A21" s="9" t="s">
        <v>3</v>
      </c>
      <c r="B21" s="14" t="str">
        <f>MID(A21,FIND("@",SUBSTITUTE(A21,"\","@",LEN(A21)-LEN(SUBSTITUTE(A21,"\",""))))+1,LEN(A21))</f>
        <v>FormulaEditor</v>
      </c>
      <c r="C21" s="6" t="str">
        <f t="shared" ref="C21:C22" si="6">IF(B21="Common","Common",CONCATENATE("Xam",B21))</f>
        <v>XamFormulaEditor</v>
      </c>
      <c r="D21" s="5" t="str">
        <f t="shared" si="3"/>
        <v>XamFormulaEditor</v>
      </c>
    </row>
    <row r="22" spans="1:4" x14ac:dyDescent="0.3">
      <c r="A22" s="9" t="s">
        <v>80</v>
      </c>
      <c r="B22" s="14" t="s">
        <v>207</v>
      </c>
      <c r="C22" s="6" t="str">
        <f t="shared" si="6"/>
        <v>XamFormulaEditor</v>
      </c>
      <c r="D22" s="5" t="str">
        <f t="shared" si="3"/>
        <v>XamFormulaEditor</v>
      </c>
    </row>
    <row r="23" spans="1:4" s="42" customFormat="1" x14ac:dyDescent="0.3">
      <c r="A23" s="51" t="s">
        <v>81</v>
      </c>
      <c r="B23" s="48" t="s">
        <v>51</v>
      </c>
      <c r="C23" s="42" t="str">
        <f t="shared" ref="C23:C25" si="7">B23</f>
        <v>CalculationManager</v>
      </c>
      <c r="D23" s="5" t="str">
        <f t="shared" si="3"/>
        <v>CalculationManager</v>
      </c>
    </row>
    <row r="24" spans="1:4" s="42" customFormat="1" x14ac:dyDescent="0.3">
      <c r="A24" s="51" t="s">
        <v>82</v>
      </c>
      <c r="B24" s="48" t="s">
        <v>51</v>
      </c>
      <c r="C24" s="42" t="str">
        <f t="shared" si="7"/>
        <v>CalculationManager</v>
      </c>
      <c r="D24" s="5" t="str">
        <f t="shared" si="3"/>
        <v>CalculationManager</v>
      </c>
    </row>
    <row r="25" spans="1:4" s="42" customFormat="1" x14ac:dyDescent="0.3">
      <c r="A25" s="51" t="s">
        <v>83</v>
      </c>
      <c r="B25" s="47" t="s">
        <v>48</v>
      </c>
      <c r="C25" s="42" t="str">
        <f t="shared" si="7"/>
        <v>Common</v>
      </c>
      <c r="D25" s="5" t="str">
        <f t="shared" si="3"/>
        <v>Common</v>
      </c>
    </row>
    <row r="26" spans="1:4" x14ac:dyDescent="0.3">
      <c r="A26" s="16" t="s">
        <v>4</v>
      </c>
      <c r="B26" s="13" t="str">
        <f>MID(A26,FIND("@",SUBSTITUTE(A26,"\","@",LEN(A26)-LEN(SUBSTITUTE(A26,"\",""))))+1,LEN(A26))</f>
        <v>DataChart</v>
      </c>
      <c r="C26" s="6" t="str">
        <f t="shared" ref="C26:C33" si="8">IF(B26="Common","Common",CONCATENATE("Xam",B26))</f>
        <v>XamDataChart</v>
      </c>
      <c r="D26" s="5" t="str">
        <f t="shared" si="3"/>
        <v>XamDataChart</v>
      </c>
    </row>
    <row r="27" spans="1:4" x14ac:dyDescent="0.3">
      <c r="A27" s="16" t="s">
        <v>195</v>
      </c>
      <c r="B27" s="12" t="s">
        <v>196</v>
      </c>
      <c r="C27" s="6" t="str">
        <f t="shared" si="8"/>
        <v>XamDataChart</v>
      </c>
      <c r="D27" s="5" t="str">
        <f t="shared" si="3"/>
        <v>XamDataChart</v>
      </c>
    </row>
    <row r="28" spans="1:4" x14ac:dyDescent="0.3">
      <c r="A28" s="9" t="s">
        <v>84</v>
      </c>
      <c r="B28" s="14" t="str">
        <f>MID(A28,FIND("@",SUBSTITUTE(A28,"\","@",LEN(A28)-LEN(SUBSTITUTE(A28,"\",""))))+1,LEN(A28))</f>
        <v>DonutChart</v>
      </c>
      <c r="C28" s="6" t="str">
        <f t="shared" si="8"/>
        <v>XamDonutChart</v>
      </c>
      <c r="D28" s="5" t="str">
        <f t="shared" si="3"/>
        <v>XamDonutChart</v>
      </c>
    </row>
    <row r="29" spans="1:4" x14ac:dyDescent="0.3">
      <c r="A29" s="9" t="s">
        <v>85</v>
      </c>
      <c r="B29" s="14" t="str">
        <f>MID(A29,FIND("@",SUBSTITUTE(A29,"\","@",LEN(A29)-LEN(SUBSTITUTE(A29,"\",""))))+1,LEN(A29))</f>
        <v>FunnelChart</v>
      </c>
      <c r="C29" s="6" t="str">
        <f t="shared" si="8"/>
        <v>XamFunnelChart</v>
      </c>
      <c r="D29" s="5" t="str">
        <f t="shared" si="3"/>
        <v>XamFunnelChart</v>
      </c>
    </row>
    <row r="30" spans="1:4" x14ac:dyDescent="0.3">
      <c r="A30" s="9" t="s">
        <v>86</v>
      </c>
      <c r="B30" s="14" t="s">
        <v>72</v>
      </c>
      <c r="C30" s="6" t="str">
        <f t="shared" si="8"/>
        <v>XamPieChart</v>
      </c>
      <c r="D30" s="5" t="str">
        <f t="shared" si="3"/>
        <v>XamPieChart</v>
      </c>
    </row>
    <row r="31" spans="1:4" x14ac:dyDescent="0.3">
      <c r="A31" s="9" t="s">
        <v>87</v>
      </c>
      <c r="B31" s="14" t="str">
        <f>MID(A31,FIND("@",SUBSTITUTE(A31,"\","@",LEN(A31)-LEN(SUBSTITUTE(A31,"\",""))))+1,LEN(A31))</f>
        <v>PieChart</v>
      </c>
      <c r="C31" s="6" t="str">
        <f t="shared" si="8"/>
        <v>XamPieChart</v>
      </c>
      <c r="D31" s="5" t="str">
        <f t="shared" si="3"/>
        <v>XamPieChart</v>
      </c>
    </row>
    <row r="32" spans="1:4" x14ac:dyDescent="0.3">
      <c r="A32" s="9" t="s">
        <v>88</v>
      </c>
      <c r="B32" s="14" t="str">
        <f>MID(A32,FIND("@",SUBSTITUTE(A32,"\","@",LEN(A32)-LEN(SUBSTITUTE(A32,"\",""))))+1,LEN(A32))</f>
        <v>RadialGauge</v>
      </c>
      <c r="C32" s="6" t="str">
        <f t="shared" si="8"/>
        <v>XamRadialGauge</v>
      </c>
      <c r="D32" s="5" t="str">
        <f t="shared" si="3"/>
        <v>XamRadialGauge</v>
      </c>
    </row>
    <row r="33" spans="1:4" x14ac:dyDescent="0.3">
      <c r="A33" s="9" t="s">
        <v>89</v>
      </c>
      <c r="B33" s="14" t="str">
        <f>MID(A33,FIND("@",SUBSTITUTE(A33,"\","@",LEN(A33)-LEN(SUBSTITUTE(A33,"\",""))))+1,LEN(A33))</f>
        <v>SparkLine</v>
      </c>
      <c r="C33" s="6" t="str">
        <f t="shared" si="8"/>
        <v>XamSparkLine</v>
      </c>
      <c r="D33" s="5" t="str">
        <f t="shared" si="3"/>
        <v>XamSparkLine</v>
      </c>
    </row>
    <row r="34" spans="1:4" s="42" customFormat="1" x14ac:dyDescent="0.3">
      <c r="A34" s="51" t="s">
        <v>90</v>
      </c>
      <c r="B34" s="48" t="str">
        <f>MID(A34,FIND("@",SUBSTITUTE(A34,"\","@",LEN(A34)-LEN(SUBSTITUTE(A34,"\",""))))+1,LEN(A34))</f>
        <v>Color Tuner</v>
      </c>
      <c r="C34" s="42" t="str">
        <f t="shared" ref="C34:C35" si="9">B34</f>
        <v>Color Tuner</v>
      </c>
      <c r="D34" s="5" t="str">
        <f t="shared" si="3"/>
        <v>Color Tuner</v>
      </c>
    </row>
    <row r="35" spans="1:4" s="42" customFormat="1" x14ac:dyDescent="0.3">
      <c r="A35" s="49" t="s">
        <v>91</v>
      </c>
      <c r="B35" s="47" t="s">
        <v>48</v>
      </c>
      <c r="C35" s="42" t="str">
        <f t="shared" si="9"/>
        <v>Common</v>
      </c>
      <c r="D35" s="5" t="str">
        <f t="shared" si="3"/>
        <v>Common</v>
      </c>
    </row>
    <row r="36" spans="1:4" s="24" customFormat="1" x14ac:dyDescent="0.3">
      <c r="A36" s="16" t="s">
        <v>242</v>
      </c>
      <c r="B36" s="15" t="s">
        <v>244</v>
      </c>
      <c r="C36" s="6" t="str">
        <f t="shared" ref="C36:C51" si="10">IF(B36="Common","Common",CONCATENATE("Xam",B36))</f>
        <v>XamBulletGraph</v>
      </c>
      <c r="D36" s="5" t="str">
        <f t="shared" ref="D36:D57" si="11">_xlfn.IFNA(VLOOKUP(A36, $A$2:$C$317, 3, FALSE),"")</f>
        <v>XamBulletGraph</v>
      </c>
    </row>
    <row r="37" spans="1:4" x14ac:dyDescent="0.3">
      <c r="A37" s="9" t="s">
        <v>5</v>
      </c>
      <c r="B37" s="14" t="s">
        <v>59</v>
      </c>
      <c r="C37" s="6" t="str">
        <f t="shared" si="10"/>
        <v>XamLinearGauge</v>
      </c>
      <c r="D37" s="5" t="str">
        <f t="shared" si="11"/>
        <v>XamLinearGauge</v>
      </c>
    </row>
    <row r="38" spans="1:4" x14ac:dyDescent="0.3">
      <c r="A38" s="9" t="s">
        <v>92</v>
      </c>
      <c r="B38" s="13" t="s">
        <v>71</v>
      </c>
      <c r="C38" s="6" t="str">
        <f t="shared" si="10"/>
        <v>XamRadialGauge</v>
      </c>
      <c r="D38" s="5" t="str">
        <f t="shared" si="11"/>
        <v>XamRadialGauge</v>
      </c>
    </row>
    <row r="39" spans="1:4" x14ac:dyDescent="0.3">
      <c r="A39" s="9" t="s">
        <v>93</v>
      </c>
      <c r="B39" s="14" t="str">
        <f>MID(A39,FIND("@",SUBSTITUTE(A39,"\","@",LEN(A39)-LEN(SUBSTITUTE(A39,"\",""))))+1,LEN(A39))</f>
        <v>SegmentedDisplay</v>
      </c>
      <c r="C39" s="6" t="str">
        <f t="shared" si="10"/>
        <v>XamSegmentedDisplay</v>
      </c>
      <c r="D39" s="5" t="str">
        <f t="shared" si="11"/>
        <v>XamSegmentedDisplay</v>
      </c>
    </row>
    <row r="40" spans="1:4" x14ac:dyDescent="0.3">
      <c r="A40" s="9" t="s">
        <v>94</v>
      </c>
      <c r="B40" s="13" t="s">
        <v>70</v>
      </c>
      <c r="C40" s="6" t="str">
        <f t="shared" si="10"/>
        <v>XamNetworkNode</v>
      </c>
      <c r="D40" s="5" t="str">
        <f t="shared" si="11"/>
        <v>XamNetworkNode</v>
      </c>
    </row>
    <row r="41" spans="1:4" x14ac:dyDescent="0.3">
      <c r="A41" s="9" t="s">
        <v>95</v>
      </c>
      <c r="B41" s="14" t="str">
        <f t="shared" ref="B41:B47" si="12">MID(A41,FIND("@",SUBSTITUTE(A41,"\","@",LEN(A41)-LEN(SUBSTITUTE(A41,"\",""))))+1,LEN(A41))</f>
        <v>OrgChart</v>
      </c>
      <c r="C41" s="6" t="str">
        <f t="shared" si="10"/>
        <v>XamOrgChart</v>
      </c>
      <c r="D41" s="5" t="str">
        <f t="shared" si="11"/>
        <v>XamOrgChart</v>
      </c>
    </row>
    <row r="42" spans="1:4" x14ac:dyDescent="0.3">
      <c r="A42" s="9" t="s">
        <v>96</v>
      </c>
      <c r="B42" s="13" t="str">
        <f t="shared" si="12"/>
        <v>Timeline</v>
      </c>
      <c r="C42" s="6" t="str">
        <f t="shared" si="10"/>
        <v>XamTimeline</v>
      </c>
      <c r="D42" s="5" t="str">
        <f t="shared" si="11"/>
        <v>XamTimeline</v>
      </c>
    </row>
    <row r="43" spans="1:4" x14ac:dyDescent="0.3">
      <c r="A43" s="9" t="s">
        <v>97</v>
      </c>
      <c r="B43" s="13" t="str">
        <f t="shared" si="12"/>
        <v>TreeMap</v>
      </c>
      <c r="C43" s="6" t="str">
        <f t="shared" si="10"/>
        <v>XamTreeMap</v>
      </c>
      <c r="D43" s="5" t="str">
        <f t="shared" si="11"/>
        <v>XamTreeMap</v>
      </c>
    </row>
    <row r="44" spans="1:4" x14ac:dyDescent="0.3">
      <c r="A44" s="9" t="s">
        <v>98</v>
      </c>
      <c r="B44" s="13" t="str">
        <f t="shared" si="12"/>
        <v>Zoombar</v>
      </c>
      <c r="C44" s="6" t="str">
        <f t="shared" si="10"/>
        <v>XamZoombar</v>
      </c>
      <c r="D44" s="5" t="str">
        <f t="shared" si="11"/>
        <v>XamZoombar</v>
      </c>
    </row>
    <row r="45" spans="1:4" x14ac:dyDescent="0.3">
      <c r="A45" s="9" t="s">
        <v>99</v>
      </c>
      <c r="B45" s="14" t="str">
        <f t="shared" si="12"/>
        <v>Editors</v>
      </c>
      <c r="C45" s="6" t="str">
        <f t="shared" si="10"/>
        <v>XamEditors</v>
      </c>
      <c r="D45" s="5" t="str">
        <f t="shared" si="11"/>
        <v>XamEditors</v>
      </c>
    </row>
    <row r="46" spans="1:4" x14ac:dyDescent="0.3">
      <c r="A46" s="16" t="s">
        <v>6</v>
      </c>
      <c r="B46" s="13" t="str">
        <f t="shared" si="12"/>
        <v>Calendar</v>
      </c>
      <c r="C46" s="6" t="str">
        <f t="shared" si="10"/>
        <v>XamCalendar</v>
      </c>
      <c r="D46" s="5" t="str">
        <f t="shared" si="11"/>
        <v>XamCalendar</v>
      </c>
    </row>
    <row r="47" spans="1:4" x14ac:dyDescent="0.3">
      <c r="A47" s="9" t="s">
        <v>100</v>
      </c>
      <c r="B47" s="13" t="str">
        <f t="shared" si="12"/>
        <v>ColorPicker</v>
      </c>
      <c r="C47" s="6" t="str">
        <f t="shared" si="10"/>
        <v>XamColorPicker</v>
      </c>
      <c r="D47" s="5" t="str">
        <f t="shared" si="11"/>
        <v>XamColorPicker</v>
      </c>
    </row>
    <row r="48" spans="1:4" x14ac:dyDescent="0.3">
      <c r="A48" s="9" t="s">
        <v>7</v>
      </c>
      <c r="B48" s="14" t="s">
        <v>202</v>
      </c>
      <c r="C48" s="6" t="str">
        <f t="shared" si="10"/>
        <v>XamComboEditor</v>
      </c>
      <c r="D48" s="5" t="str">
        <f t="shared" si="11"/>
        <v>XamComboEditor</v>
      </c>
    </row>
    <row r="49" spans="1:4" x14ac:dyDescent="0.3">
      <c r="A49" s="16" t="s">
        <v>8</v>
      </c>
      <c r="B49" s="14" t="str">
        <f>MID(A49,FIND("@",SUBSTITUTE(A49,"\","@",LEN(A49)-LEN(SUBSTITUTE(A49,"\",""))))+1,LEN(A49))</f>
        <v>ComboEditor</v>
      </c>
      <c r="C49" s="6" t="str">
        <f t="shared" si="10"/>
        <v>XamComboEditor</v>
      </c>
      <c r="D49" s="5" t="str">
        <f t="shared" si="11"/>
        <v>XamComboEditor</v>
      </c>
    </row>
    <row r="50" spans="1:4" x14ac:dyDescent="0.3">
      <c r="A50" s="9" t="s">
        <v>9</v>
      </c>
      <c r="B50" s="14" t="str">
        <f>MID(A50,FIND("@",SUBSTITUTE(A50,"\","@",LEN(A50)-LEN(SUBSTITUTE(A50,"\",""))))+1,LEN(A50))</f>
        <v>MultiColumnCombo</v>
      </c>
      <c r="C50" s="6" t="str">
        <f t="shared" si="10"/>
        <v>XamMultiColumnCombo</v>
      </c>
      <c r="D50" s="5" t="str">
        <f t="shared" si="11"/>
        <v>XamMultiColumnCombo</v>
      </c>
    </row>
    <row r="51" spans="1:4" x14ac:dyDescent="0.3">
      <c r="A51" s="16" t="s">
        <v>10</v>
      </c>
      <c r="B51" s="14" t="s">
        <v>58</v>
      </c>
      <c r="C51" s="6" t="str">
        <f t="shared" si="10"/>
        <v>XamInputs</v>
      </c>
      <c r="D51" s="5" t="str">
        <f t="shared" si="11"/>
        <v>XamInputs</v>
      </c>
    </row>
    <row r="52" spans="1:4" x14ac:dyDescent="0.3">
      <c r="A52" s="9" t="s">
        <v>101</v>
      </c>
      <c r="B52" s="14" t="s">
        <v>58</v>
      </c>
      <c r="C52" s="6" t="str">
        <f t="shared" ref="C52:C59" si="13">IF(B52="Common","Common",CONCATENATE("Xam",B52))</f>
        <v>XamInputs</v>
      </c>
      <c r="D52" s="5" t="str">
        <f t="shared" si="11"/>
        <v>XamInputs</v>
      </c>
    </row>
    <row r="53" spans="1:4" x14ac:dyDescent="0.3">
      <c r="A53" s="9" t="s">
        <v>11</v>
      </c>
      <c r="B53" s="14" t="s">
        <v>58</v>
      </c>
      <c r="C53" s="6" t="str">
        <f t="shared" si="13"/>
        <v>XamInputs</v>
      </c>
      <c r="D53" s="5" t="str">
        <f t="shared" si="11"/>
        <v>XamInputs</v>
      </c>
    </row>
    <row r="54" spans="1:4" x14ac:dyDescent="0.3">
      <c r="A54" s="16" t="s">
        <v>12</v>
      </c>
      <c r="B54" s="14" t="s">
        <v>58</v>
      </c>
      <c r="C54" s="6" t="str">
        <f t="shared" si="13"/>
        <v>XamInputs</v>
      </c>
      <c r="D54" s="5" t="str">
        <f t="shared" si="11"/>
        <v>XamInputs</v>
      </c>
    </row>
    <row r="55" spans="1:4" x14ac:dyDescent="0.3">
      <c r="A55" s="9" t="s">
        <v>13</v>
      </c>
      <c r="B55" s="14" t="s">
        <v>58</v>
      </c>
      <c r="C55" s="6" t="str">
        <f t="shared" si="13"/>
        <v>XamInputs</v>
      </c>
      <c r="D55" s="5" t="str">
        <f t="shared" si="11"/>
        <v>XamInputs</v>
      </c>
    </row>
    <row r="56" spans="1:4" x14ac:dyDescent="0.3">
      <c r="A56" s="16" t="s">
        <v>14</v>
      </c>
      <c r="B56" s="13" t="str">
        <f>MID(A56,FIND("@",SUBSTITUTE(A56,"\","@",LEN(A56)-LEN(SUBSTITUTE(A56,"\",""))))+1,LEN(A56))</f>
        <v>RichTextEditor</v>
      </c>
      <c r="C56" s="6" t="str">
        <f t="shared" si="13"/>
        <v>XamRichTextEditor</v>
      </c>
      <c r="D56" s="5" t="str">
        <f t="shared" si="11"/>
        <v>XamRichTextEditor</v>
      </c>
    </row>
    <row r="57" spans="1:4" x14ac:dyDescent="0.3">
      <c r="A57" s="9" t="s">
        <v>15</v>
      </c>
      <c r="B57" s="13" t="str">
        <f>MID(A57,FIND("@",SUBSTITUTE(A57,"\","@",LEN(A57)-LEN(SUBSTITUTE(A57,"\",""))))+1,LEN(A57))</f>
        <v>Slider</v>
      </c>
      <c r="C57" s="6" t="str">
        <f t="shared" si="13"/>
        <v>XamSlider</v>
      </c>
      <c r="D57" s="5" t="str">
        <f t="shared" si="11"/>
        <v>XamSlider</v>
      </c>
    </row>
    <row r="58" spans="1:4" x14ac:dyDescent="0.3">
      <c r="A58" s="16" t="s">
        <v>16</v>
      </c>
      <c r="B58" s="14" t="str">
        <f>MID(A58,FIND("@",SUBSTITUTE(A58,"\","@",LEN(A58)-LEN(SUBSTITUTE(A58,"\",""))))+1,LEN(A58))</f>
        <v>SpellChecker</v>
      </c>
      <c r="C58" s="6" t="str">
        <f t="shared" si="13"/>
        <v>XamSpellChecker</v>
      </c>
      <c r="D58" s="5" t="str">
        <f t="shared" ref="D58:D80" si="14">_xlfn.IFNA(VLOOKUP(A58, $A$2:$C$317, 3, FALSE),"")</f>
        <v>XamSpellChecker</v>
      </c>
    </row>
    <row r="59" spans="1:4" x14ac:dyDescent="0.3">
      <c r="A59" s="9" t="s">
        <v>17</v>
      </c>
      <c r="B59" s="14" t="str">
        <f>MID(A59,FIND("@",SUBSTITUTE(A59,"\","@",LEN(A59)-LEN(SUBSTITUTE(A59,"\",""))))+1,LEN(A59))</f>
        <v>SyntaxEditor</v>
      </c>
      <c r="C59" s="6" t="str">
        <f t="shared" si="13"/>
        <v>XamSyntaxEditor</v>
      </c>
      <c r="D59" s="5" t="str">
        <f t="shared" si="14"/>
        <v>XamSyntaxEditor</v>
      </c>
    </row>
    <row r="60" spans="1:4" s="42" customFormat="1" x14ac:dyDescent="0.3">
      <c r="A60" s="49" t="s">
        <v>18</v>
      </c>
      <c r="B60" s="42" t="s">
        <v>245</v>
      </c>
      <c r="C60" s="42" t="str">
        <f t="shared" ref="C60:C67" si="15">B60</f>
        <v>Persistence Framework</v>
      </c>
      <c r="D60" s="5" t="str">
        <f t="shared" si="14"/>
        <v>Persistence Framework</v>
      </c>
    </row>
    <row r="61" spans="1:4" s="42" customFormat="1" x14ac:dyDescent="0.3">
      <c r="A61" s="51" t="s">
        <v>19</v>
      </c>
      <c r="B61" s="48" t="s">
        <v>57</v>
      </c>
      <c r="C61" s="42" t="str">
        <f t="shared" si="15"/>
        <v>Drag &amp; Drop Framework</v>
      </c>
      <c r="D61" s="5" t="str">
        <f t="shared" si="14"/>
        <v>Drag &amp; Drop Framework</v>
      </c>
    </row>
    <row r="62" spans="1:4" s="42" customFormat="1" x14ac:dyDescent="0.3">
      <c r="A62" s="51" t="s">
        <v>102</v>
      </c>
      <c r="B62" s="48" t="s">
        <v>66</v>
      </c>
      <c r="C62" s="42" t="str">
        <f t="shared" si="15"/>
        <v>Excel Library</v>
      </c>
      <c r="D62" s="5" t="str">
        <f t="shared" si="14"/>
        <v>Excel Library</v>
      </c>
    </row>
    <row r="63" spans="1:4" s="42" customFormat="1" x14ac:dyDescent="0.3">
      <c r="A63" s="51" t="s">
        <v>103</v>
      </c>
      <c r="B63" s="48" t="s">
        <v>65</v>
      </c>
      <c r="C63" s="42" t="str">
        <f t="shared" si="15"/>
        <v>Math Library</v>
      </c>
      <c r="D63" s="5" t="str">
        <f t="shared" si="14"/>
        <v>Math Library</v>
      </c>
    </row>
    <row r="64" spans="1:4" s="42" customFormat="1" x14ac:dyDescent="0.3">
      <c r="A64" s="51" t="s">
        <v>104</v>
      </c>
      <c r="B64" s="48" t="s">
        <v>69</v>
      </c>
      <c r="C64" s="42" t="str">
        <f t="shared" si="15"/>
        <v>Resource Washer</v>
      </c>
      <c r="D64" s="5" t="str">
        <f t="shared" si="14"/>
        <v>Resource Washer</v>
      </c>
    </row>
    <row r="65" spans="1:4" s="42" customFormat="1" x14ac:dyDescent="0.3">
      <c r="A65" s="51" t="s">
        <v>105</v>
      </c>
      <c r="B65" s="42" t="s">
        <v>68</v>
      </c>
      <c r="C65" s="42" t="str">
        <f t="shared" si="15"/>
        <v>Syntax Parsing Engine</v>
      </c>
      <c r="D65" s="5" t="str">
        <f t="shared" si="14"/>
        <v>Syntax Parsing Engine</v>
      </c>
    </row>
    <row r="66" spans="1:4" s="42" customFormat="1" x14ac:dyDescent="0.3">
      <c r="A66" s="51" t="s">
        <v>106</v>
      </c>
      <c r="B66" s="42" t="s">
        <v>64</v>
      </c>
      <c r="C66" s="42" t="str">
        <f t="shared" si="15"/>
        <v>Undo &amp; Redo Framework</v>
      </c>
      <c r="D66" s="5" t="str">
        <f t="shared" si="14"/>
        <v>Undo &amp; Redo Framework</v>
      </c>
    </row>
    <row r="67" spans="1:4" s="42" customFormat="1" x14ac:dyDescent="0.3">
      <c r="A67" s="51" t="s">
        <v>107</v>
      </c>
      <c r="B67" s="42" t="s">
        <v>63</v>
      </c>
      <c r="C67" s="42" t="str">
        <f t="shared" si="15"/>
        <v>Word Library</v>
      </c>
      <c r="D67" s="5" t="str">
        <f t="shared" si="14"/>
        <v>Word Library</v>
      </c>
    </row>
    <row r="68" spans="1:4" x14ac:dyDescent="0.3">
      <c r="A68" s="16" t="s">
        <v>20</v>
      </c>
      <c r="B68" s="14" t="str">
        <f>MID(A68,FIND("@",SUBSTITUTE(A68,"\","@",LEN(A68)-LEN(SUBSTITUTE(A68,"\",""))))+1,LEN(A68))</f>
        <v>Gantt</v>
      </c>
      <c r="C68" s="6" t="str">
        <f t="shared" ref="C68:C73" si="16">IF(B68="Common","Common",CONCATENATE("Xam",B68))</f>
        <v>XamGantt</v>
      </c>
      <c r="D68" s="5" t="str">
        <f t="shared" si="14"/>
        <v>XamGantt</v>
      </c>
    </row>
    <row r="69" spans="1:4" x14ac:dyDescent="0.3">
      <c r="A69" s="9" t="s">
        <v>21</v>
      </c>
      <c r="B69" s="14" t="str">
        <f>MID(A69,FIND("@",SUBSTITUTE(A69,"\","@",LEN(A69)-LEN(SUBSTITUTE(A69,"\",""))))+1,LEN(A69))</f>
        <v>PivotGrid</v>
      </c>
      <c r="C69" s="6" t="str">
        <f t="shared" si="16"/>
        <v>XamPivotGrid</v>
      </c>
      <c r="D69" s="5" t="str">
        <f t="shared" si="14"/>
        <v>XamPivotGrid</v>
      </c>
    </row>
    <row r="70" spans="1:4" x14ac:dyDescent="0.3">
      <c r="A70" s="16" t="s">
        <v>22</v>
      </c>
      <c r="B70" s="12" t="s">
        <v>56</v>
      </c>
      <c r="C70" s="6" t="str">
        <f t="shared" si="16"/>
        <v>XamGrid</v>
      </c>
      <c r="D70" s="5" t="str">
        <f t="shared" si="14"/>
        <v>XamGrid</v>
      </c>
    </row>
    <row r="71" spans="1:4" x14ac:dyDescent="0.3">
      <c r="A71" s="9" t="s">
        <v>194</v>
      </c>
      <c r="B71" s="12" t="s">
        <v>56</v>
      </c>
      <c r="C71" s="6" t="str">
        <f t="shared" si="16"/>
        <v>XamGrid</v>
      </c>
      <c r="D71" s="5" t="str">
        <f t="shared" si="14"/>
        <v>XamGrid</v>
      </c>
    </row>
    <row r="72" spans="1:4" x14ac:dyDescent="0.3">
      <c r="A72" s="9" t="s">
        <v>193</v>
      </c>
      <c r="B72" s="12" t="s">
        <v>56</v>
      </c>
      <c r="C72" s="6" t="str">
        <f t="shared" si="16"/>
        <v>XamGrid</v>
      </c>
      <c r="D72" s="5" t="str">
        <f t="shared" si="14"/>
        <v>XamGrid</v>
      </c>
    </row>
    <row r="73" spans="1:4" x14ac:dyDescent="0.3">
      <c r="A73" s="9" t="s">
        <v>23</v>
      </c>
      <c r="B73" s="12" t="str">
        <f t="shared" ref="B73:B81" si="17">MID(A73,FIND("@",SUBSTITUTE(A73,"\","@",LEN(A73)-LEN(SUBSTITUTE(A73,"\",""))))+1,LEN(A73))</f>
        <v>DialogWindow</v>
      </c>
      <c r="C73" s="6" t="str">
        <f t="shared" si="16"/>
        <v>XamDialogWindow</v>
      </c>
      <c r="D73" s="5" t="str">
        <f t="shared" si="14"/>
        <v>XamDialogWindow</v>
      </c>
    </row>
    <row r="74" spans="1:4" x14ac:dyDescent="0.3">
      <c r="A74" s="16" t="s">
        <v>108</v>
      </c>
      <c r="B74" s="12" t="str">
        <f t="shared" si="17"/>
        <v>GeographicMap</v>
      </c>
      <c r="C74" s="6" t="str">
        <f t="shared" ref="C74:C89" si="18">IF(B74="Common","Common",CONCATENATE("Xam",B74))</f>
        <v>XamGeographicMap</v>
      </c>
      <c r="D74" s="5" t="str">
        <f t="shared" si="14"/>
        <v>XamGeographicMap</v>
      </c>
    </row>
    <row r="75" spans="1:4" x14ac:dyDescent="0.3">
      <c r="A75" s="16" t="s">
        <v>109</v>
      </c>
      <c r="B75" s="12" t="str">
        <f t="shared" si="17"/>
        <v>Map</v>
      </c>
      <c r="C75" s="6" t="str">
        <f t="shared" si="18"/>
        <v>XamMap</v>
      </c>
      <c r="D75" s="5" t="str">
        <f t="shared" si="14"/>
        <v>XamMap</v>
      </c>
    </row>
    <row r="76" spans="1:4" x14ac:dyDescent="0.3">
      <c r="A76" s="16" t="s">
        <v>24</v>
      </c>
      <c r="B76" s="12" t="str">
        <f t="shared" si="17"/>
        <v>DataTree</v>
      </c>
      <c r="C76" s="6" t="str">
        <f t="shared" si="18"/>
        <v>XamDataTree</v>
      </c>
      <c r="D76" s="5" t="str">
        <f t="shared" si="14"/>
        <v>XamDataTree</v>
      </c>
    </row>
    <row r="77" spans="1:4" x14ac:dyDescent="0.3">
      <c r="A77" s="9" t="s">
        <v>25</v>
      </c>
      <c r="B77" s="12" t="str">
        <f t="shared" si="17"/>
        <v>ContextMenu</v>
      </c>
      <c r="C77" s="6" t="str">
        <f t="shared" si="18"/>
        <v>XamContextMenu</v>
      </c>
      <c r="D77" s="5" t="str">
        <f t="shared" si="14"/>
        <v>XamContextMenu</v>
      </c>
    </row>
    <row r="78" spans="1:4" x14ac:dyDescent="0.3">
      <c r="A78" s="16" t="s">
        <v>110</v>
      </c>
      <c r="B78" s="12" t="str">
        <f t="shared" si="17"/>
        <v>Menu</v>
      </c>
      <c r="C78" s="6" t="str">
        <f t="shared" si="18"/>
        <v>XamMenu</v>
      </c>
      <c r="D78" s="5" t="str">
        <f t="shared" si="14"/>
        <v>XamMenu</v>
      </c>
    </row>
    <row r="79" spans="1:4" x14ac:dyDescent="0.3">
      <c r="A79" s="16" t="s">
        <v>26</v>
      </c>
      <c r="B79" s="12" t="str">
        <f t="shared" si="17"/>
        <v>RadialMenu</v>
      </c>
      <c r="C79" s="6" t="str">
        <f t="shared" si="18"/>
        <v>XamRadialMenu</v>
      </c>
      <c r="D79" s="5" t="str">
        <f t="shared" si="14"/>
        <v>XamRadialMenu</v>
      </c>
    </row>
    <row r="80" spans="1:4" x14ac:dyDescent="0.3">
      <c r="A80" s="16" t="s">
        <v>111</v>
      </c>
      <c r="B80" s="12" t="str">
        <f t="shared" si="17"/>
        <v>TagCloud</v>
      </c>
      <c r="C80" s="6" t="str">
        <f t="shared" si="18"/>
        <v>XamTagCloud</v>
      </c>
      <c r="D80" s="5" t="str">
        <f t="shared" si="14"/>
        <v>XamTagCloud</v>
      </c>
    </row>
    <row r="81" spans="1:4" x14ac:dyDescent="0.3">
      <c r="A81" s="9" t="s">
        <v>192</v>
      </c>
      <c r="B81" s="12" t="str">
        <f t="shared" si="17"/>
        <v>OverviewPlusDetails</v>
      </c>
      <c r="C81" s="6" t="str">
        <f t="shared" si="18"/>
        <v>XamOverviewPlusDetails</v>
      </c>
      <c r="D81" s="5" t="str">
        <f t="shared" ref="D81:D98" si="19">_xlfn.IFNA(VLOOKUP(A81, $A$2:$C$317, 3, FALSE),"")</f>
        <v>XamOverviewPlusDetails</v>
      </c>
    </row>
    <row r="82" spans="1:4" x14ac:dyDescent="0.3">
      <c r="A82" s="9" t="s">
        <v>27</v>
      </c>
      <c r="B82" s="18" t="s">
        <v>55</v>
      </c>
      <c r="C82" s="6" t="str">
        <f t="shared" si="18"/>
        <v>XamSchedule</v>
      </c>
      <c r="D82" s="5" t="str">
        <f t="shared" si="19"/>
        <v>XamSchedule</v>
      </c>
    </row>
    <row r="83" spans="1:4" x14ac:dyDescent="0.3">
      <c r="A83" s="16" t="s">
        <v>112</v>
      </c>
      <c r="B83" s="18" t="s">
        <v>55</v>
      </c>
      <c r="C83" s="6" t="str">
        <f t="shared" si="18"/>
        <v>XamSchedule</v>
      </c>
      <c r="D83" s="5" t="str">
        <f t="shared" si="19"/>
        <v>XamSchedule</v>
      </c>
    </row>
    <row r="84" spans="1:4" x14ac:dyDescent="0.3">
      <c r="A84" s="16" t="s">
        <v>113</v>
      </c>
      <c r="B84" s="18" t="s">
        <v>55</v>
      </c>
      <c r="C84" s="6" t="str">
        <f t="shared" si="18"/>
        <v>XamSchedule</v>
      </c>
      <c r="D84" s="5" t="str">
        <f t="shared" si="19"/>
        <v>XamSchedule</v>
      </c>
    </row>
    <row r="85" spans="1:4" x14ac:dyDescent="0.3">
      <c r="A85" s="16" t="s">
        <v>114</v>
      </c>
      <c r="B85" s="18" t="s">
        <v>55</v>
      </c>
      <c r="C85" s="6" t="str">
        <f t="shared" si="18"/>
        <v>XamSchedule</v>
      </c>
      <c r="D85" s="5" t="str">
        <f t="shared" si="19"/>
        <v>XamSchedule</v>
      </c>
    </row>
    <row r="86" spans="1:4" x14ac:dyDescent="0.3">
      <c r="A86" s="16" t="s">
        <v>115</v>
      </c>
      <c r="B86" s="18" t="s">
        <v>55</v>
      </c>
      <c r="C86" s="6" t="str">
        <f t="shared" si="18"/>
        <v>XamSchedule</v>
      </c>
      <c r="D86" s="5" t="str">
        <f t="shared" si="19"/>
        <v>XamSchedule</v>
      </c>
    </row>
    <row r="87" spans="1:4" x14ac:dyDescent="0.3">
      <c r="A87" s="16" t="s">
        <v>116</v>
      </c>
      <c r="B87" s="18" t="s">
        <v>55</v>
      </c>
      <c r="C87" s="6" t="str">
        <f t="shared" si="18"/>
        <v>XamSchedule</v>
      </c>
      <c r="D87" s="5" t="str">
        <f t="shared" si="19"/>
        <v>XamSchedule</v>
      </c>
    </row>
    <row r="88" spans="1:4" x14ac:dyDescent="0.3">
      <c r="A88" s="16" t="s">
        <v>28</v>
      </c>
      <c r="B88" s="18" t="s">
        <v>55</v>
      </c>
      <c r="C88" s="6" t="str">
        <f t="shared" si="18"/>
        <v>XamSchedule</v>
      </c>
      <c r="D88" s="5" t="str">
        <f t="shared" si="19"/>
        <v>XamSchedule</v>
      </c>
    </row>
    <row r="89" spans="1:4" x14ac:dyDescent="0.3">
      <c r="A89" s="9" t="s">
        <v>29</v>
      </c>
      <c r="B89" s="10" t="s">
        <v>54</v>
      </c>
      <c r="C89" s="6" t="str">
        <f t="shared" si="18"/>
        <v>XamTileManager</v>
      </c>
      <c r="D89" s="5" t="str">
        <f t="shared" si="19"/>
        <v>XamTileManager</v>
      </c>
    </row>
    <row r="90" spans="1:4" s="42" customFormat="1" x14ac:dyDescent="0.3">
      <c r="A90" s="49" t="s">
        <v>117</v>
      </c>
      <c r="B90" s="52" t="s">
        <v>48</v>
      </c>
      <c r="C90" s="42" t="str">
        <f t="shared" ref="C90:C91" si="20">B90</f>
        <v>Common</v>
      </c>
      <c r="D90" s="5" t="str">
        <f t="shared" si="19"/>
        <v>Common</v>
      </c>
    </row>
    <row r="91" spans="1:4" s="42" customFormat="1" x14ac:dyDescent="0.3">
      <c r="A91" s="50" t="s">
        <v>118</v>
      </c>
      <c r="B91" s="45" t="s">
        <v>198</v>
      </c>
      <c r="C91" s="42" t="str">
        <f t="shared" si="20"/>
        <v>Compression Framework</v>
      </c>
      <c r="D91" s="5" t="str">
        <f t="shared" si="19"/>
        <v>Compression Framework</v>
      </c>
    </row>
    <row r="92" spans="1:4" x14ac:dyDescent="0.3">
      <c r="A92" s="9" t="s">
        <v>119</v>
      </c>
      <c r="B92" s="12" t="str">
        <f t="shared" ref="B92:B102" si="21">MID(A92,FIND("@",SUBSTITUTE(A92,"\","@",LEN(A92)-LEN(SUBSTITUTE(A92,"\",""))))+1,LEN(A92))</f>
        <v>Diagram</v>
      </c>
      <c r="C92" s="6" t="str">
        <f t="shared" ref="C92:C101" si="22">IF(B92="Common","Common",CONCATENATE("Xam",B92))</f>
        <v>XamDiagram</v>
      </c>
      <c r="D92" s="5" t="str">
        <f t="shared" si="19"/>
        <v>XamDiagram</v>
      </c>
    </row>
    <row r="93" spans="1:4" x14ac:dyDescent="0.3">
      <c r="A93" s="9" t="s">
        <v>120</v>
      </c>
      <c r="B93" s="12" t="str">
        <f t="shared" si="21"/>
        <v>DockManager</v>
      </c>
      <c r="C93" s="6" t="str">
        <f t="shared" si="22"/>
        <v>XamDockManager</v>
      </c>
      <c r="D93" s="5" t="str">
        <f t="shared" si="19"/>
        <v>XamDockManager</v>
      </c>
    </row>
    <row r="94" spans="1:4" x14ac:dyDescent="0.3">
      <c r="A94" s="16" t="s">
        <v>121</v>
      </c>
      <c r="B94" s="19" t="str">
        <f t="shared" si="21"/>
        <v>Combo</v>
      </c>
      <c r="C94" s="6" t="str">
        <f t="shared" si="22"/>
        <v>XamCombo</v>
      </c>
      <c r="D94" s="5" t="str">
        <f t="shared" si="19"/>
        <v>XamCombo</v>
      </c>
    </row>
    <row r="95" spans="1:4" x14ac:dyDescent="0.3">
      <c r="A95" s="9" t="s">
        <v>122</v>
      </c>
      <c r="B95" s="19" t="str">
        <f t="shared" si="21"/>
        <v>Currency</v>
      </c>
      <c r="C95" s="6" t="str">
        <f t="shared" si="22"/>
        <v>XamCurrency</v>
      </c>
      <c r="D95" s="5" t="str">
        <f t="shared" si="19"/>
        <v>XamCurrency</v>
      </c>
    </row>
    <row r="96" spans="1:4" x14ac:dyDescent="0.3">
      <c r="A96" s="9" t="s">
        <v>123</v>
      </c>
      <c r="B96" s="19" t="str">
        <f t="shared" si="21"/>
        <v>DateTime</v>
      </c>
      <c r="C96" s="6" t="str">
        <f t="shared" si="22"/>
        <v>XamDateTime</v>
      </c>
      <c r="D96" s="5" t="str">
        <f t="shared" si="19"/>
        <v>XamDateTime</v>
      </c>
    </row>
    <row r="97" spans="1:4" x14ac:dyDescent="0.3">
      <c r="A97" s="9" t="s">
        <v>124</v>
      </c>
      <c r="B97" s="19" t="str">
        <f t="shared" si="21"/>
        <v>MaskedText</v>
      </c>
      <c r="C97" s="6" t="str">
        <f t="shared" si="22"/>
        <v>XamMaskedText</v>
      </c>
      <c r="D97" s="5" t="str">
        <f t="shared" si="19"/>
        <v>XamMaskedText</v>
      </c>
    </row>
    <row r="98" spans="1:4" x14ac:dyDescent="0.3">
      <c r="A98" s="9" t="s">
        <v>125</v>
      </c>
      <c r="B98" s="12" t="str">
        <f t="shared" si="21"/>
        <v>MonthCalendar</v>
      </c>
      <c r="C98" s="6" t="str">
        <f t="shared" si="22"/>
        <v>XamMonthCalendar</v>
      </c>
      <c r="D98" s="5" t="str">
        <f t="shared" si="19"/>
        <v>XamMonthCalendar</v>
      </c>
    </row>
    <row r="99" spans="1:4" x14ac:dyDescent="0.3">
      <c r="A99" s="9" t="s">
        <v>126</v>
      </c>
      <c r="B99" s="19" t="str">
        <f t="shared" si="21"/>
        <v>Numeric</v>
      </c>
      <c r="C99" s="6" t="str">
        <f t="shared" si="22"/>
        <v>XamNumeric</v>
      </c>
      <c r="D99" s="5" t="str">
        <f t="shared" ref="D99:D119" si="23">_xlfn.IFNA(VLOOKUP(A99, $A$2:$C$317, 3, FALSE),"")</f>
        <v>XamNumeric</v>
      </c>
    </row>
    <row r="100" spans="1:4" x14ac:dyDescent="0.3">
      <c r="A100" s="9" t="s">
        <v>127</v>
      </c>
      <c r="B100" s="12" t="str">
        <f t="shared" si="21"/>
        <v>PropertyGrid</v>
      </c>
      <c r="C100" s="6" t="str">
        <f t="shared" si="22"/>
        <v>XamPropertyGrid</v>
      </c>
      <c r="D100" s="5" t="str">
        <f t="shared" si="23"/>
        <v>XamPropertyGrid</v>
      </c>
    </row>
    <row r="101" spans="1:4" s="1" customFormat="1" x14ac:dyDescent="0.3">
      <c r="A101" s="16" t="s">
        <v>128</v>
      </c>
      <c r="B101" s="19" t="str">
        <f t="shared" si="21"/>
        <v>Text</v>
      </c>
      <c r="C101" s="6" t="str">
        <f t="shared" si="22"/>
        <v>XamText</v>
      </c>
      <c r="D101" s="5" t="str">
        <f t="shared" si="23"/>
        <v>XamText</v>
      </c>
    </row>
    <row r="102" spans="1:4" x14ac:dyDescent="0.3">
      <c r="A102" s="11" t="s">
        <v>129</v>
      </c>
      <c r="B102" s="12" t="str">
        <f t="shared" si="21"/>
        <v>HTMLViewer</v>
      </c>
      <c r="C102" s="6" t="s">
        <v>199</v>
      </c>
      <c r="D102" s="5" t="str">
        <f t="shared" si="23"/>
        <v>XamHtmlViewer</v>
      </c>
    </row>
    <row r="103" spans="1:4" s="42" customFormat="1" x14ac:dyDescent="0.3">
      <c r="A103" s="49" t="s">
        <v>130</v>
      </c>
      <c r="B103" s="52" t="s">
        <v>48</v>
      </c>
      <c r="C103" s="42" t="str">
        <f>B103</f>
        <v>Common</v>
      </c>
      <c r="D103" s="5" t="str">
        <f t="shared" si="23"/>
        <v>Common</v>
      </c>
    </row>
    <row r="104" spans="1:4" x14ac:dyDescent="0.3">
      <c r="A104" s="16" t="s">
        <v>131</v>
      </c>
      <c r="B104" s="12" t="str">
        <f>MID(A104,FIND("@",SUBSTITUTE(A104,"\","@",LEN(A104)-LEN(SUBSTITUTE(A104,"\",""))))+1,LEN(A104))</f>
        <v>OutlookBar</v>
      </c>
      <c r="C104" s="6" t="str">
        <f t="shared" ref="C104:C106" si="24">IF(B104="Common","Common",CONCATENATE("Xam",B104))</f>
        <v>XamOutlookBar</v>
      </c>
      <c r="D104" s="5" t="str">
        <f t="shared" si="23"/>
        <v>XamOutlookBar</v>
      </c>
    </row>
    <row r="105" spans="1:4" s="1" customFormat="1" x14ac:dyDescent="0.3">
      <c r="A105" s="9" t="s">
        <v>132</v>
      </c>
      <c r="B105" s="12" t="str">
        <f>MID(A105,FIND("@",SUBSTITUTE(A105,"\","@",LEN(A105)-LEN(SUBSTITUTE(A105,"\",""))))+1,LEN(A105))</f>
        <v>Ribbon</v>
      </c>
      <c r="C105" s="6" t="str">
        <f t="shared" si="24"/>
        <v>XamRibbon</v>
      </c>
      <c r="D105" s="5" t="str">
        <f t="shared" si="23"/>
        <v>XamRibbon</v>
      </c>
    </row>
    <row r="106" spans="1:4" x14ac:dyDescent="0.3">
      <c r="A106" s="16" t="s">
        <v>133</v>
      </c>
      <c r="B106" s="14" t="str">
        <f>MID(A106,FIND("@",SUBSTITUTE(A106,"\","@",LEN(A106)-LEN(SUBSTITUTE(A106,"\",""))))+1,LEN(A106))</f>
        <v>SpreadSheet</v>
      </c>
      <c r="C106" s="6" t="str">
        <f t="shared" si="24"/>
        <v>XamSpreadSheet</v>
      </c>
      <c r="D106" s="5" t="str">
        <f t="shared" si="23"/>
        <v>XamSpreadSheet</v>
      </c>
    </row>
    <row r="107" spans="1:4" s="42" customFormat="1" x14ac:dyDescent="0.3">
      <c r="A107" s="51" t="s">
        <v>134</v>
      </c>
      <c r="B107" s="48" t="s">
        <v>243</v>
      </c>
      <c r="C107" s="42" t="str">
        <f>B107</f>
        <v>Themes</v>
      </c>
      <c r="D107" s="5" t="str">
        <f t="shared" si="23"/>
        <v>Themes</v>
      </c>
    </row>
    <row r="108" spans="1:4" x14ac:dyDescent="0.3">
      <c r="A108" s="11" t="s">
        <v>135</v>
      </c>
      <c r="B108" s="13" t="str">
        <f>MID(A108,FIND("@",SUBSTITUTE(A108,"\","@",LEN(A108)-LEN(SUBSTITUTE(A108,"\",""))))+1,LEN(A108))</f>
        <v>TiledView</v>
      </c>
      <c r="C108" s="6" t="str">
        <f t="shared" ref="C108:C110" si="25">IF(B108="Common","Common",CONCATENATE("Xam",B108))</f>
        <v>XamTiledView</v>
      </c>
      <c r="D108" s="5" t="str">
        <f t="shared" si="23"/>
        <v>XamTiledView</v>
      </c>
    </row>
    <row r="109" spans="1:4" x14ac:dyDescent="0.3">
      <c r="A109" s="16" t="s">
        <v>136</v>
      </c>
      <c r="B109" s="14" t="str">
        <f>MID(A109,FIND("@",SUBSTITUTE(A109,"\","@",LEN(A109)-LEN(SUBSTITUTE(A109,"\",""))))+1,LEN(A109))</f>
        <v>TilesControl</v>
      </c>
      <c r="C109" s="6" t="str">
        <f t="shared" si="25"/>
        <v>XamTilesControl</v>
      </c>
      <c r="D109" s="5" t="str">
        <f t="shared" si="23"/>
        <v>XamTilesControl</v>
      </c>
    </row>
    <row r="110" spans="1:4" x14ac:dyDescent="0.3">
      <c r="A110" s="11" t="s">
        <v>137</v>
      </c>
      <c r="B110" s="12" t="str">
        <f>MID(A110,FIND("@",SUBSTITUTE(A110,"\","@",LEN(A110)-LEN(SUBSTITUTE(A110,"\",""))))+1,LEN(A110))</f>
        <v>Tree</v>
      </c>
      <c r="C110" s="6" t="str">
        <f t="shared" si="25"/>
        <v>XamTree</v>
      </c>
      <c r="D110" s="5" t="str">
        <f t="shared" si="23"/>
        <v>XamTree</v>
      </c>
    </row>
    <row r="111" spans="1:4" s="42" customFormat="1" x14ac:dyDescent="0.3">
      <c r="A111" s="50" t="s">
        <v>138</v>
      </c>
      <c r="B111" s="42" t="s">
        <v>73</v>
      </c>
      <c r="C111" s="42" t="str">
        <f>B111</f>
        <v>VirtualCollection</v>
      </c>
      <c r="D111" s="5" t="str">
        <f t="shared" si="23"/>
        <v>VirtualCollection</v>
      </c>
    </row>
    <row r="112" spans="1:4" x14ac:dyDescent="0.3">
      <c r="A112" s="11" t="s">
        <v>139</v>
      </c>
      <c r="B112" s="14" t="str">
        <f>MID(A112,FIND("@",SUBSTITUTE(A112,"\","@",LEN(A112)-LEN(SUBSTITUTE(A112,"\",""))))+1,LEN(A112))</f>
        <v>WebChart</v>
      </c>
      <c r="C112" s="6" t="str">
        <f>IF(B112="Common","Common",CONCATENATE("Xam",B112))</f>
        <v>XamWebChart</v>
      </c>
      <c r="D112" s="5" t="str">
        <f t="shared" si="23"/>
        <v>XamWebChart</v>
      </c>
    </row>
    <row r="113" spans="1:4" s="42" customFormat="1" x14ac:dyDescent="0.3">
      <c r="A113" s="49" t="s">
        <v>140</v>
      </c>
      <c r="B113" s="42" t="s">
        <v>48</v>
      </c>
      <c r="C113" s="42" t="str">
        <f>B113</f>
        <v>Common</v>
      </c>
      <c r="D113" s="5" t="str">
        <f t="shared" si="23"/>
        <v>Common</v>
      </c>
    </row>
    <row r="114" spans="1:4" x14ac:dyDescent="0.3">
      <c r="A114" s="11" t="s">
        <v>141</v>
      </c>
      <c r="B114" s="13" t="str">
        <f>MID(A114,FIND("@",SUBSTITUTE(A114,"\","@",LEN(A114)-LEN(SUBSTITUTE(A114,"\",""))))+1,LEN(A114))</f>
        <v>CarouselListBox</v>
      </c>
      <c r="C114" s="6" t="str">
        <f t="shared" ref="C114:C116" si="26">IF(B114="Common","Common",CONCATENATE("Xam",B114))</f>
        <v>XamCarouselListBox</v>
      </c>
      <c r="D114" s="5" t="str">
        <f t="shared" si="23"/>
        <v>XamCarouselListBox</v>
      </c>
    </row>
    <row r="115" spans="1:4" x14ac:dyDescent="0.3">
      <c r="A115" s="11" t="s">
        <v>142</v>
      </c>
      <c r="B115" s="13" t="str">
        <f>MID(A115,FIND("@",SUBSTITUTE(A115,"\","@",LEN(A115)-LEN(SUBSTITUTE(A115,"\",""))))+1,LEN(A115))</f>
        <v>CarouselPanel</v>
      </c>
      <c r="C115" s="6" t="str">
        <f t="shared" si="26"/>
        <v>XamCarouselPanel</v>
      </c>
      <c r="D115" s="5" t="str">
        <f t="shared" si="23"/>
        <v>XamCarouselPanel</v>
      </c>
    </row>
    <row r="116" spans="1:4" x14ac:dyDescent="0.3">
      <c r="A116" s="9" t="s">
        <v>143</v>
      </c>
      <c r="B116" s="12" t="str">
        <f>MID(A116,FIND("@",SUBSTITUTE(A116,"\","@",LEN(A116)-LEN(SUBSTITUTE(A116,"\",""))))+1,LEN(A116))</f>
        <v>TabControl</v>
      </c>
      <c r="C116" s="6" t="str">
        <f t="shared" si="26"/>
        <v>XamTabControl</v>
      </c>
      <c r="D116" s="5" t="str">
        <f t="shared" si="23"/>
        <v>XamTabControl</v>
      </c>
    </row>
    <row r="117" spans="1:4" s="42" customFormat="1" x14ac:dyDescent="0.3">
      <c r="A117" s="50" t="s">
        <v>191</v>
      </c>
      <c r="B117" s="42" t="s">
        <v>48</v>
      </c>
      <c r="C117" s="42" t="str">
        <f>B117</f>
        <v>Common</v>
      </c>
      <c r="D117" s="5" t="str">
        <f t="shared" si="23"/>
        <v>Common</v>
      </c>
    </row>
    <row r="118" spans="1:4" x14ac:dyDescent="0.3">
      <c r="A118" s="11" t="s">
        <v>144</v>
      </c>
      <c r="B118" s="14" t="str">
        <f>MID(A118,FIND("@",SUBSTITUTE(A118,"\","@",LEN(A118)-LEN(SUBSTITUTE(A118,"\",""))))+1,LEN(A118))</f>
        <v>AutoCompleteBox</v>
      </c>
      <c r="C118" s="6" t="str">
        <f t="shared" ref="C118:C120" si="27">IF(B118="Common","Common",CONCATENATE("Xam",B118))</f>
        <v>XamAutoCompleteBox</v>
      </c>
      <c r="D118" s="5" t="str">
        <f t="shared" si="23"/>
        <v>XamAutoCompleteBox</v>
      </c>
    </row>
    <row r="119" spans="1:4" x14ac:dyDescent="0.3">
      <c r="A119" s="14" t="s">
        <v>145</v>
      </c>
      <c r="B119" s="14" t="str">
        <f>MID(A119,FIND("@",SUBSTITUTE(A119,"\","@",LEN(A119)-LEN(SUBSTITUTE(A119,"\",""))))+1,LEN(A119))</f>
        <v>Calendar</v>
      </c>
      <c r="C119" s="6" t="str">
        <f t="shared" si="27"/>
        <v>XamCalendar</v>
      </c>
      <c r="D119" s="5" t="str">
        <f t="shared" si="23"/>
        <v>XamCalendar</v>
      </c>
    </row>
    <row r="120" spans="1:4" x14ac:dyDescent="0.3">
      <c r="A120" s="14" t="s">
        <v>146</v>
      </c>
      <c r="B120" s="13" t="str">
        <f>MID(A120,FIND("@",SUBSTITUTE(A120,"\","@",LEN(A120)-LEN(SUBSTITUTE(A120,"\",""))))+1,LEN(A120))</f>
        <v>ContextMenu</v>
      </c>
      <c r="C120" s="6" t="str">
        <f t="shared" si="27"/>
        <v>XamContextMenu</v>
      </c>
      <c r="D120" s="5" t="str">
        <f t="shared" ref="D120:D139" si="28">_xlfn.IFNA(VLOOKUP(A120, $A$2:$C$317, 3, FALSE),"")</f>
        <v>XamContextMenu</v>
      </c>
    </row>
    <row r="121" spans="1:4" x14ac:dyDescent="0.3">
      <c r="A121" s="11" t="s">
        <v>147</v>
      </c>
      <c r="B121" s="12" t="s">
        <v>67</v>
      </c>
      <c r="C121" s="6" t="s">
        <v>67</v>
      </c>
      <c r="D121" s="5" t="str">
        <f t="shared" si="28"/>
        <v>Control Persistence Framework</v>
      </c>
    </row>
    <row r="122" spans="1:4" x14ac:dyDescent="0.3">
      <c r="A122" s="11" t="s">
        <v>148</v>
      </c>
      <c r="B122" s="14" t="str">
        <f>MID(A122,FIND("@",SUBSTITUTE(A122,"\","@",LEN(A122)-LEN(SUBSTITUTE(A122,"\",""))))+1,LEN(A122))</f>
        <v>DatePicker</v>
      </c>
      <c r="C122" s="6" t="str">
        <f>IF(B122="Common","Common",CONCATENATE("Xam",B122))</f>
        <v>XamDatePicker</v>
      </c>
      <c r="D122" s="5" t="str">
        <f t="shared" si="28"/>
        <v>XamDatePicker</v>
      </c>
    </row>
    <row r="123" spans="1:4" s="42" customFormat="1" x14ac:dyDescent="0.3">
      <c r="A123" s="50" t="s">
        <v>149</v>
      </c>
      <c r="B123" s="47" t="s">
        <v>48</v>
      </c>
      <c r="C123" s="42" t="str">
        <f>B123</f>
        <v>Common</v>
      </c>
      <c r="D123" s="5" t="str">
        <f t="shared" si="28"/>
        <v>Common</v>
      </c>
    </row>
    <row r="124" spans="1:4" x14ac:dyDescent="0.3">
      <c r="A124" s="11" t="s">
        <v>150</v>
      </c>
      <c r="B124" s="14" t="str">
        <f>MID(A124,FIND("@",SUBSTITUTE(A124,"\","@",LEN(A124)-LEN(SUBSTITUTE(A124,"\",""))))+1,LEN(A124))</f>
        <v>List</v>
      </c>
      <c r="C124" s="6" t="str">
        <f t="shared" ref="C124:C128" si="29">IF(B124="Common","Common",CONCATENATE("Xam",B124))</f>
        <v>XamList</v>
      </c>
      <c r="D124" s="5" t="str">
        <f t="shared" si="28"/>
        <v>XamList</v>
      </c>
    </row>
    <row r="125" spans="1:4" x14ac:dyDescent="0.3">
      <c r="A125" s="11" t="s">
        <v>151</v>
      </c>
      <c r="B125" s="14" t="str">
        <f>MID(A125,FIND("@",SUBSTITUTE(A125,"\","@",LEN(A125)-LEN(SUBSTITUTE(A125,"\",""))))+1,LEN(A125))</f>
        <v>ListPicker</v>
      </c>
      <c r="C125" s="6" t="str">
        <f t="shared" si="29"/>
        <v>XamListPicker</v>
      </c>
      <c r="D125" s="5" t="str">
        <f t="shared" si="28"/>
        <v>XamListPicker</v>
      </c>
    </row>
    <row r="126" spans="1:4" x14ac:dyDescent="0.3">
      <c r="A126" s="11" t="s">
        <v>152</v>
      </c>
      <c r="B126" s="13" t="str">
        <f>MID(A126,FIND("@",SUBSTITUTE(A126,"\","@",LEN(A126)-LEN(SUBSTITUTE(A126,"\",""))))+1,LEN(A126))</f>
        <v>Rating</v>
      </c>
      <c r="C126" s="6" t="str">
        <f t="shared" si="29"/>
        <v>XamRating</v>
      </c>
      <c r="D126" s="5" t="str">
        <f t="shared" si="28"/>
        <v>XamRating</v>
      </c>
    </row>
    <row r="127" spans="1:4" x14ac:dyDescent="0.3">
      <c r="A127" s="11" t="s">
        <v>153</v>
      </c>
      <c r="B127" s="14" t="str">
        <f>MID(A127,FIND("@",SUBSTITUTE(A127,"\","@",LEN(A127)-LEN(SUBSTITUTE(A127,"\",""))))+1,LEN(A127))</f>
        <v>TimePicker</v>
      </c>
      <c r="C127" s="6" t="str">
        <f t="shared" si="29"/>
        <v>XamTimePicker</v>
      </c>
      <c r="D127" s="5" t="str">
        <f t="shared" si="28"/>
        <v>XamTimePicker</v>
      </c>
    </row>
    <row r="128" spans="1:4" x14ac:dyDescent="0.3">
      <c r="A128" s="11" t="s">
        <v>154</v>
      </c>
      <c r="B128" s="13" t="s">
        <v>61</v>
      </c>
      <c r="C128" s="6" t="str">
        <f t="shared" si="29"/>
        <v>XamToggleButton</v>
      </c>
      <c r="D128" s="5" t="str">
        <f t="shared" si="28"/>
        <v>XamToggleButton</v>
      </c>
    </row>
    <row r="129" spans="1:4" s="42" customFormat="1" x14ac:dyDescent="0.3">
      <c r="A129" s="50" t="s">
        <v>155</v>
      </c>
      <c r="B129" s="42" t="s">
        <v>48</v>
      </c>
      <c r="C129" s="42" t="str">
        <f>B129</f>
        <v>Common</v>
      </c>
      <c r="D129" s="5" t="str">
        <f t="shared" si="28"/>
        <v>Common</v>
      </c>
    </row>
    <row r="130" spans="1:4" x14ac:dyDescent="0.3">
      <c r="A130" s="11" t="s">
        <v>156</v>
      </c>
      <c r="B130" s="14" t="str">
        <f>MID(A130,FIND("@",SUBSTITUTE(A130,"\","@",LEN(A130)-LEN(SUBSTITUTE(A130,"\",""))))+1,LEN(A130))</f>
        <v>InfoBox</v>
      </c>
      <c r="C130" s="6" t="str">
        <f t="shared" ref="C130:C132" si="30">IF(B130="Common","Common",CONCATENATE("Xam",B130))</f>
        <v>XamInfoBox</v>
      </c>
      <c r="D130" s="5" t="str">
        <f t="shared" si="28"/>
        <v>XamInfoBox</v>
      </c>
    </row>
    <row r="131" spans="1:4" x14ac:dyDescent="0.3">
      <c r="A131" s="11" t="s">
        <v>157</v>
      </c>
      <c r="B131" s="13" t="str">
        <f>MID(A131,FIND("@",SUBSTITUTE(A131,"\","@",LEN(A131)-LEN(SUBSTITUTE(A131,"\",""))))+1,LEN(A131))</f>
        <v>MessageBox</v>
      </c>
      <c r="C131" s="6" t="str">
        <f t="shared" si="30"/>
        <v>XamMessageBox</v>
      </c>
      <c r="D131" s="5" t="str">
        <f t="shared" si="28"/>
        <v>XamMessageBox</v>
      </c>
    </row>
    <row r="132" spans="1:4" x14ac:dyDescent="0.3">
      <c r="A132" s="11" t="s">
        <v>158</v>
      </c>
      <c r="B132" s="12" t="str">
        <f>MID(A132,FIND("@",SUBSTITUTE(A132,"\","@",LEN(A132)-LEN(SUBSTITUTE(A132,"\",""))))+1,LEN(A132))</f>
        <v>Window</v>
      </c>
      <c r="C132" s="6" t="str">
        <f t="shared" si="30"/>
        <v>XamWindow</v>
      </c>
      <c r="D132" s="5" t="str">
        <f t="shared" si="28"/>
        <v>XamWindow</v>
      </c>
    </row>
    <row r="133" spans="1:4" s="42" customFormat="1" x14ac:dyDescent="0.3">
      <c r="A133" s="49" t="s">
        <v>30</v>
      </c>
      <c r="B133" s="47" t="s">
        <v>48</v>
      </c>
      <c r="C133" s="42" t="str">
        <f>B133</f>
        <v>Common</v>
      </c>
      <c r="D133" s="5" t="str">
        <f t="shared" si="28"/>
        <v>Common</v>
      </c>
    </row>
    <row r="134" spans="1:4" x14ac:dyDescent="0.3">
      <c r="A134" s="9" t="s">
        <v>31</v>
      </c>
      <c r="B134" s="17" t="s">
        <v>52</v>
      </c>
      <c r="C134" s="6" t="str">
        <f t="shared" ref="C134:C140" si="31">IF(B134="Common","Common",CONCATENATE("Xam",B134))</f>
        <v>XamDataPresenter</v>
      </c>
      <c r="D134" s="5" t="str">
        <f t="shared" si="28"/>
        <v>XamDataPresenter</v>
      </c>
    </row>
    <row r="135" spans="1:4" x14ac:dyDescent="0.3">
      <c r="A135" s="16" t="s">
        <v>159</v>
      </c>
      <c r="B135" s="17" t="s">
        <v>52</v>
      </c>
      <c r="C135" s="6" t="str">
        <f t="shared" si="31"/>
        <v>XamDataPresenter</v>
      </c>
      <c r="D135" s="5" t="str">
        <f t="shared" si="28"/>
        <v>XamDataPresenter</v>
      </c>
    </row>
    <row r="136" spans="1:4" x14ac:dyDescent="0.3">
      <c r="A136" s="16" t="s">
        <v>32</v>
      </c>
      <c r="B136" s="17" t="s">
        <v>52</v>
      </c>
      <c r="C136" s="6" t="str">
        <f t="shared" si="31"/>
        <v>XamDataPresenter</v>
      </c>
      <c r="D136" s="5" t="str">
        <f t="shared" si="28"/>
        <v>XamDataPresenter</v>
      </c>
    </row>
    <row r="137" spans="1:4" x14ac:dyDescent="0.3">
      <c r="A137" s="16" t="s">
        <v>160</v>
      </c>
      <c r="B137" s="17" t="s">
        <v>275</v>
      </c>
      <c r="C137" s="6" t="str">
        <f t="shared" si="31"/>
        <v>XamDataCards</v>
      </c>
      <c r="D137" s="5" t="str">
        <f t="shared" si="28"/>
        <v>XamDataCards</v>
      </c>
    </row>
    <row r="138" spans="1:4" x14ac:dyDescent="0.3">
      <c r="A138" s="9" t="s">
        <v>33</v>
      </c>
      <c r="B138" s="17" t="s">
        <v>230</v>
      </c>
      <c r="C138" s="6" t="str">
        <f t="shared" si="31"/>
        <v>XamDataGrid</v>
      </c>
      <c r="D138" s="5" t="str">
        <f t="shared" si="28"/>
        <v>XamDataGrid</v>
      </c>
    </row>
    <row r="139" spans="1:4" x14ac:dyDescent="0.3">
      <c r="A139" s="16" t="s">
        <v>161</v>
      </c>
      <c r="B139" s="17" t="s">
        <v>52</v>
      </c>
      <c r="C139" s="6" t="str">
        <f t="shared" si="31"/>
        <v>XamDataPresenter</v>
      </c>
      <c r="D139" s="5" t="str">
        <f t="shared" si="28"/>
        <v>XamDataPresenter</v>
      </c>
    </row>
    <row r="140" spans="1:4" x14ac:dyDescent="0.3">
      <c r="A140" s="16" t="s">
        <v>162</v>
      </c>
      <c r="B140" s="17" t="s">
        <v>52</v>
      </c>
      <c r="C140" s="6" t="str">
        <f t="shared" si="31"/>
        <v>XamDataPresenter</v>
      </c>
      <c r="D140" s="5" t="str">
        <f t="shared" ref="D140:D162" si="32">_xlfn.IFNA(VLOOKUP(A140, $A$2:$C$317, 3, FALSE),"")</f>
        <v>XamDataPresenter</v>
      </c>
    </row>
    <row r="141" spans="1:4" x14ac:dyDescent="0.3">
      <c r="A141" s="20" t="s">
        <v>34</v>
      </c>
      <c r="B141" s="17" t="s">
        <v>52</v>
      </c>
      <c r="C141" s="6" t="str">
        <f t="shared" ref="C141:C161" si="33">IF(B141="Common","Common",CONCATENATE("Xam",B141))</f>
        <v>XamDataPresenter</v>
      </c>
      <c r="D141" s="5" t="str">
        <f t="shared" si="32"/>
        <v>XamDataPresenter</v>
      </c>
    </row>
    <row r="142" spans="1:4" x14ac:dyDescent="0.3">
      <c r="A142" s="20" t="s">
        <v>163</v>
      </c>
      <c r="B142" s="17" t="s">
        <v>52</v>
      </c>
      <c r="C142" s="6" t="str">
        <f t="shared" si="33"/>
        <v>XamDataPresenter</v>
      </c>
      <c r="D142" s="5" t="str">
        <f t="shared" si="32"/>
        <v>XamDataPresenter</v>
      </c>
    </row>
    <row r="143" spans="1:4" x14ac:dyDescent="0.3">
      <c r="A143" s="20" t="s">
        <v>164</v>
      </c>
      <c r="B143" s="17" t="s">
        <v>52</v>
      </c>
      <c r="C143" s="6" t="str">
        <f t="shared" si="33"/>
        <v>XamDataPresenter</v>
      </c>
      <c r="D143" s="5" t="str">
        <f t="shared" si="32"/>
        <v>XamDataPresenter</v>
      </c>
    </row>
    <row r="144" spans="1:4" x14ac:dyDescent="0.3">
      <c r="A144" s="21" t="s">
        <v>35</v>
      </c>
      <c r="B144" s="17" t="s">
        <v>52</v>
      </c>
      <c r="C144" s="6" t="str">
        <f t="shared" si="33"/>
        <v>XamDataPresenter</v>
      </c>
      <c r="D144" s="5" t="str">
        <f t="shared" si="32"/>
        <v>XamDataPresenter</v>
      </c>
    </row>
    <row r="145" spans="1:6" x14ac:dyDescent="0.3">
      <c r="A145" s="20" t="s">
        <v>165</v>
      </c>
      <c r="B145" s="17" t="s">
        <v>52</v>
      </c>
      <c r="C145" s="6" t="str">
        <f t="shared" si="33"/>
        <v>XamDataPresenter</v>
      </c>
      <c r="D145" s="5" t="str">
        <f t="shared" si="32"/>
        <v>XamDataPresenter</v>
      </c>
    </row>
    <row r="146" spans="1:6" x14ac:dyDescent="0.3">
      <c r="A146" s="20" t="s">
        <v>166</v>
      </c>
      <c r="B146" s="17" t="s">
        <v>52</v>
      </c>
      <c r="C146" s="6" t="str">
        <f t="shared" si="33"/>
        <v>XamDataPresenter</v>
      </c>
      <c r="D146" s="5" t="str">
        <f t="shared" si="32"/>
        <v>XamDataPresenter</v>
      </c>
    </row>
    <row r="147" spans="1:6" x14ac:dyDescent="0.3">
      <c r="A147" s="20" t="s">
        <v>167</v>
      </c>
      <c r="B147" s="17" t="s">
        <v>52</v>
      </c>
      <c r="C147" s="6" t="str">
        <f t="shared" si="33"/>
        <v>XamDataPresenter</v>
      </c>
      <c r="D147" s="5" t="str">
        <f t="shared" si="32"/>
        <v>XamDataPresenter</v>
      </c>
    </row>
    <row r="148" spans="1:6" x14ac:dyDescent="0.3">
      <c r="A148" s="20" t="s">
        <v>168</v>
      </c>
      <c r="B148" s="17" t="s">
        <v>52</v>
      </c>
      <c r="C148" s="6" t="str">
        <f t="shared" si="33"/>
        <v>XamDataPresenter</v>
      </c>
      <c r="D148" s="5" t="str">
        <f t="shared" si="32"/>
        <v>XamDataPresenter</v>
      </c>
    </row>
    <row r="149" spans="1:6" x14ac:dyDescent="0.3">
      <c r="A149" s="20" t="s">
        <v>36</v>
      </c>
      <c r="B149" s="17" t="s">
        <v>52</v>
      </c>
      <c r="C149" s="6" t="str">
        <f t="shared" si="33"/>
        <v>XamDataPresenter</v>
      </c>
      <c r="D149" s="5" t="str">
        <f t="shared" si="32"/>
        <v>XamDataPresenter</v>
      </c>
    </row>
    <row r="150" spans="1:6" x14ac:dyDescent="0.3">
      <c r="A150" s="20" t="s">
        <v>36</v>
      </c>
      <c r="B150" s="17" t="s">
        <v>52</v>
      </c>
      <c r="C150" s="6" t="str">
        <f t="shared" si="33"/>
        <v>XamDataPresenter</v>
      </c>
      <c r="D150" s="5" t="str">
        <f t="shared" si="32"/>
        <v>XamDataPresenter</v>
      </c>
    </row>
    <row r="151" spans="1:6" x14ac:dyDescent="0.3">
      <c r="A151" s="20" t="s">
        <v>169</v>
      </c>
      <c r="B151" s="17" t="s">
        <v>52</v>
      </c>
      <c r="C151" s="6" t="str">
        <f t="shared" si="33"/>
        <v>XamDataPresenter</v>
      </c>
      <c r="D151" s="5" t="str">
        <f t="shared" si="32"/>
        <v>XamDataPresenter</v>
      </c>
    </row>
    <row r="152" spans="1:6" s="1" customFormat="1" x14ac:dyDescent="0.3">
      <c r="A152" s="22" t="s">
        <v>170</v>
      </c>
      <c r="B152" s="17" t="s">
        <v>52</v>
      </c>
      <c r="C152" s="6" t="str">
        <f t="shared" si="33"/>
        <v>XamDataPresenter</v>
      </c>
      <c r="D152" s="5" t="str">
        <f t="shared" si="32"/>
        <v>XamDataPresenter</v>
      </c>
    </row>
    <row r="153" spans="1:6" s="24" customFormat="1" x14ac:dyDescent="0.3">
      <c r="A153" s="22" t="s">
        <v>210</v>
      </c>
      <c r="B153" s="14" t="s">
        <v>234</v>
      </c>
      <c r="C153" s="6" t="str">
        <f t="shared" si="33"/>
        <v>XamTreeGrid</v>
      </c>
      <c r="D153" s="5" t="str">
        <f t="shared" si="32"/>
        <v>XamTreeGrid</v>
      </c>
    </row>
    <row r="154" spans="1:6" s="24" customFormat="1" x14ac:dyDescent="0.3">
      <c r="A154" s="22" t="s">
        <v>211</v>
      </c>
      <c r="B154" s="14" t="s">
        <v>235</v>
      </c>
      <c r="C154" s="6" t="str">
        <f t="shared" si="33"/>
        <v>XamDataCarousel</v>
      </c>
      <c r="D154" s="5" t="str">
        <f t="shared" si="32"/>
        <v>XamDataCarousel</v>
      </c>
    </row>
    <row r="155" spans="1:6" s="1" customFormat="1" x14ac:dyDescent="0.3">
      <c r="A155" s="21" t="s">
        <v>171</v>
      </c>
      <c r="B155" s="12" t="str">
        <f>MID(A155,FIND("@",SUBSTITUTE(A155,"\","@",LEN(A155)-LEN(SUBSTITUTE(A155,"\",""))))+1,LEN(A155))</f>
        <v>Diagram</v>
      </c>
      <c r="C155" s="6" t="str">
        <f t="shared" si="33"/>
        <v>XamDiagram</v>
      </c>
      <c r="D155" s="5" t="str">
        <f t="shared" si="32"/>
        <v>XamDiagram</v>
      </c>
    </row>
    <row r="156" spans="1:6" s="32" customFormat="1" x14ac:dyDescent="0.3">
      <c r="A156" s="8" t="s">
        <v>247</v>
      </c>
      <c r="B156" s="14" t="s">
        <v>249</v>
      </c>
      <c r="C156" s="6" t="str">
        <f t="shared" si="33"/>
        <v>XamCheck</v>
      </c>
      <c r="D156" s="5" t="str">
        <f t="shared" si="32"/>
        <v>XamCheck</v>
      </c>
    </row>
    <row r="157" spans="1:6" x14ac:dyDescent="0.3">
      <c r="A157" s="21" t="s">
        <v>37</v>
      </c>
      <c r="B157" s="17" t="s">
        <v>53</v>
      </c>
      <c r="C157" s="6" t="str">
        <f t="shared" si="33"/>
        <v>XamDockManager</v>
      </c>
      <c r="D157" s="5" t="str">
        <f t="shared" si="32"/>
        <v>XamDockManager</v>
      </c>
      <c r="F157" t="s">
        <v>248</v>
      </c>
    </row>
    <row r="158" spans="1:6" x14ac:dyDescent="0.3">
      <c r="A158" s="20" t="s">
        <v>38</v>
      </c>
      <c r="B158" s="17" t="s">
        <v>202</v>
      </c>
      <c r="C158" s="6" t="str">
        <f t="shared" si="33"/>
        <v>XamComboEditor</v>
      </c>
      <c r="D158" s="5" t="str">
        <f t="shared" si="32"/>
        <v>XamComboEditor</v>
      </c>
    </row>
    <row r="159" spans="1:6" x14ac:dyDescent="0.3">
      <c r="A159" s="21" t="s">
        <v>172</v>
      </c>
      <c r="B159" s="10" t="s">
        <v>203</v>
      </c>
      <c r="C159" s="6" t="str">
        <f t="shared" si="33"/>
        <v>XamCurrencyEditor</v>
      </c>
      <c r="D159" s="5" t="str">
        <f t="shared" si="32"/>
        <v>XamCurrencyEditor</v>
      </c>
    </row>
    <row r="160" spans="1:6" x14ac:dyDescent="0.3">
      <c r="A160" s="21" t="s">
        <v>173</v>
      </c>
      <c r="B160" s="17" t="s">
        <v>204</v>
      </c>
      <c r="C160" s="6" t="str">
        <f t="shared" si="33"/>
        <v>XamDateTimeEditor</v>
      </c>
      <c r="D160" s="5" t="str">
        <f t="shared" si="32"/>
        <v>XamDateTimeEditor</v>
      </c>
    </row>
    <row r="161" spans="1:4" x14ac:dyDescent="0.3">
      <c r="A161" s="21" t="s">
        <v>174</v>
      </c>
      <c r="B161" s="17" t="s">
        <v>205</v>
      </c>
      <c r="C161" s="6" t="str">
        <f t="shared" si="33"/>
        <v>XamMaskedEditor</v>
      </c>
      <c r="D161" s="5" t="str">
        <f t="shared" si="32"/>
        <v>XamMaskedEditor</v>
      </c>
    </row>
    <row r="162" spans="1:4" x14ac:dyDescent="0.3">
      <c r="A162" s="21" t="s">
        <v>39</v>
      </c>
      <c r="B162" s="14" t="str">
        <f>MID(A162,FIND("@",SUBSTITUTE(A162,"\","@",LEN(A162)-LEN(SUBSTITUTE(A162,"\",""))))+1,LEN(A162))</f>
        <v>MonthCalendar</v>
      </c>
      <c r="C162" s="6" t="str">
        <f t="shared" ref="C162:C165" si="34">IF(B162="Common","Common",CONCATENATE("Xam",B162))</f>
        <v>XamMonthCalendar</v>
      </c>
      <c r="D162" s="5" t="str">
        <f t="shared" si="32"/>
        <v>XamMonthCalendar</v>
      </c>
    </row>
    <row r="163" spans="1:4" x14ac:dyDescent="0.3">
      <c r="A163" s="21" t="s">
        <v>175</v>
      </c>
      <c r="B163" s="17" t="s">
        <v>206</v>
      </c>
      <c r="C163" s="6" t="str">
        <f t="shared" si="34"/>
        <v>XamNumericEditor</v>
      </c>
      <c r="D163" s="5" t="str">
        <f t="shared" ref="D163:D182" si="35">_xlfn.IFNA(VLOOKUP(A163, $A$2:$C$317, 3, FALSE),"")</f>
        <v>XamNumericEditor</v>
      </c>
    </row>
    <row r="164" spans="1:4" x14ac:dyDescent="0.3">
      <c r="A164" s="21" t="s">
        <v>176</v>
      </c>
      <c r="B164" s="13" t="str">
        <f>MID(A164,FIND("@",SUBSTITUTE(A164,"\","@",LEN(A164)-LEN(SUBSTITUTE(A164,"\",""))))+1,LEN(A164))</f>
        <v>PropertyGrid</v>
      </c>
      <c r="C164" s="6" t="str">
        <f t="shared" si="34"/>
        <v>XamPropertyGrid</v>
      </c>
      <c r="D164" s="5" t="str">
        <f t="shared" si="35"/>
        <v>XamPropertyGrid</v>
      </c>
    </row>
    <row r="165" spans="1:4" x14ac:dyDescent="0.3">
      <c r="A165" s="20" t="s">
        <v>177</v>
      </c>
      <c r="B165" s="19" t="str">
        <f>MID(A165,FIND("@",SUBSTITUTE(A165,"\","@",LEN(A165)-LEN(SUBSTITUTE(A165,"\",""))))+1,LEN(A165))</f>
        <v>Text</v>
      </c>
      <c r="C165" s="6" t="str">
        <f t="shared" si="34"/>
        <v>XamText</v>
      </c>
      <c r="D165" s="5" t="str">
        <f t="shared" si="35"/>
        <v>XamText</v>
      </c>
    </row>
    <row r="166" spans="1:4" s="42" customFormat="1" x14ac:dyDescent="0.3">
      <c r="A166" s="43" t="s">
        <v>178</v>
      </c>
      <c r="B166" s="47" t="s">
        <v>48</v>
      </c>
      <c r="C166" s="42" t="str">
        <f>B166</f>
        <v>Common</v>
      </c>
      <c r="D166" s="5" t="str">
        <f t="shared" si="35"/>
        <v>Common</v>
      </c>
    </row>
    <row r="167" spans="1:4" x14ac:dyDescent="0.3">
      <c r="A167" s="20" t="s">
        <v>40</v>
      </c>
      <c r="B167" s="14" t="str">
        <f>MID(A167,FIND("@",SUBSTITUTE(A167,"\","@",LEN(A167)-LEN(SUBSTITUTE(A167,"\",""))))+1,LEN(A167))</f>
        <v>OutlookBar</v>
      </c>
      <c r="C167" s="6" t="str">
        <f t="shared" ref="C167:C169" si="36">IF(B167="Common","Common",CONCATENATE("Xam",B167))</f>
        <v>XamOutlookBar</v>
      </c>
      <c r="D167" s="5" t="str">
        <f t="shared" si="35"/>
        <v>XamOutlookBar</v>
      </c>
    </row>
    <row r="168" spans="1:4" x14ac:dyDescent="0.3">
      <c r="A168" s="21" t="s">
        <v>41</v>
      </c>
      <c r="B168" s="13" t="str">
        <f>MID(A168,FIND("@",SUBSTITUTE(A168,"\","@",LEN(A168)-LEN(SUBSTITUTE(A168,"\",""))))+1,LEN(A168))</f>
        <v>Ribbon</v>
      </c>
      <c r="C168" s="6" t="str">
        <f t="shared" si="36"/>
        <v>XamRibbon</v>
      </c>
      <c r="D168" s="5" t="str">
        <f t="shared" si="35"/>
        <v>XamRibbon</v>
      </c>
    </row>
    <row r="169" spans="1:4" x14ac:dyDescent="0.3">
      <c r="A169" s="20" t="s">
        <v>42</v>
      </c>
      <c r="B169" s="14" t="str">
        <f>MID(A169,FIND("@",SUBSTITUTE(A169,"\","@",LEN(A169)-LEN(SUBSTITUTE(A169,"\",""))))+1,LEN(A169))</f>
        <v>SpreadSheet</v>
      </c>
      <c r="C169" s="6" t="str">
        <f t="shared" si="36"/>
        <v>XamSpreadSheet</v>
      </c>
      <c r="D169" s="5" t="str">
        <f t="shared" si="35"/>
        <v>XamSpreadSheet</v>
      </c>
    </row>
    <row r="170" spans="1:4" s="42" customFormat="1" x14ac:dyDescent="0.3">
      <c r="A170" s="46" t="s">
        <v>200</v>
      </c>
      <c r="B170" s="42" t="str">
        <f>MID(A170,FIND("@",SUBSTITUTE(A170,"\","@",LEN(A170)-LEN(SUBSTITUTE(A170,"\",""))))+1,LEN(A170))</f>
        <v>ThemeManager</v>
      </c>
      <c r="C170" s="42" t="str">
        <f>B170</f>
        <v>ThemeManager</v>
      </c>
      <c r="D170" s="5" t="str">
        <f t="shared" si="35"/>
        <v>ThemeManager</v>
      </c>
    </row>
    <row r="171" spans="1:4" s="42" customFormat="1" x14ac:dyDescent="0.3">
      <c r="A171" s="46" t="s">
        <v>43</v>
      </c>
      <c r="B171" s="48" t="s">
        <v>243</v>
      </c>
      <c r="C171" s="42" t="str">
        <f>B171</f>
        <v>Themes</v>
      </c>
      <c r="D171" s="5" t="str">
        <f t="shared" si="35"/>
        <v>Themes</v>
      </c>
    </row>
    <row r="172" spans="1:4" s="1" customFormat="1" x14ac:dyDescent="0.3">
      <c r="A172" s="20" t="s">
        <v>179</v>
      </c>
      <c r="B172" s="13" t="str">
        <f>MID(A172,FIND("@",SUBSTITUTE(A172,"\","@",LEN(A172)-LEN(SUBSTITUTE(A172,"\",""))))+1,LEN(A172))</f>
        <v>TilesControl</v>
      </c>
      <c r="C172" s="6" t="str">
        <f>IF(B172="Common","Common",CONCATENATE("Xam",B172))</f>
        <v>XamTilesControl</v>
      </c>
      <c r="D172" s="5" t="str">
        <f t="shared" si="35"/>
        <v>XamTilesControl</v>
      </c>
    </row>
    <row r="173" spans="1:4" s="42" customFormat="1" x14ac:dyDescent="0.3">
      <c r="A173" s="43" t="s">
        <v>44</v>
      </c>
      <c r="B173" s="47" t="s">
        <v>48</v>
      </c>
      <c r="C173" s="42" t="str">
        <f>B173</f>
        <v>Common</v>
      </c>
      <c r="D173" s="5" t="str">
        <f t="shared" si="35"/>
        <v>Common</v>
      </c>
    </row>
    <row r="174" spans="1:4" s="1" customFormat="1" x14ac:dyDescent="0.3">
      <c r="A174" s="14" t="s">
        <v>180</v>
      </c>
      <c r="B174" s="13" t="str">
        <f>MID(A174,FIND("@",SUBSTITUTE(A174,"\","@",LEN(A174)-LEN(SUBSTITUTE(A174,"\",""))))+1,LEN(A174))</f>
        <v>CarouselListBox</v>
      </c>
      <c r="C174" s="6" t="str">
        <f t="shared" ref="C174:C182" si="37">IF(B174="Common","Common",CONCATENATE("Xam",B174))</f>
        <v>XamCarouselListBox</v>
      </c>
      <c r="D174" s="5" t="str">
        <f t="shared" si="35"/>
        <v>XamCarouselListBox</v>
      </c>
    </row>
    <row r="175" spans="1:4" s="1" customFormat="1" x14ac:dyDescent="0.3">
      <c r="A175" s="14" t="s">
        <v>181</v>
      </c>
      <c r="B175" s="13" t="str">
        <f>MID(A175,FIND("@",SUBSTITUTE(A175,"\","@",LEN(A175)-LEN(SUBSTITUTE(A175,"\",""))))+1,LEN(A175))</f>
        <v>CarouselPanel</v>
      </c>
      <c r="C175" s="6" t="str">
        <f t="shared" si="37"/>
        <v>XamCarouselPanel</v>
      </c>
      <c r="D175" s="5" t="str">
        <f t="shared" si="35"/>
        <v>XamCarouselPanel</v>
      </c>
    </row>
    <row r="176" spans="1:4" x14ac:dyDescent="0.3">
      <c r="A176" s="21" t="s">
        <v>182</v>
      </c>
      <c r="B176" s="14" t="str">
        <f>MID(A176,FIND("@",SUBSTITUTE(A176,"\","@",LEN(A176)-LEN(SUBSTITUTE(A176,"\",""))))+1,LEN(A176))</f>
        <v>TabControl</v>
      </c>
      <c r="C176" s="6" t="str">
        <f t="shared" si="37"/>
        <v>XamTabControl</v>
      </c>
      <c r="D176" s="5" t="str">
        <f t="shared" si="35"/>
        <v>XamTabControl</v>
      </c>
    </row>
    <row r="177" spans="1:4" x14ac:dyDescent="0.3">
      <c r="A177" s="21" t="s">
        <v>212</v>
      </c>
      <c r="B177" s="17" t="s">
        <v>196</v>
      </c>
      <c r="C177" s="6" t="str">
        <f t="shared" si="37"/>
        <v>XamDataChart</v>
      </c>
      <c r="D177" s="5" t="str">
        <f t="shared" si="35"/>
        <v>XamDataChart</v>
      </c>
    </row>
    <row r="178" spans="1:4" x14ac:dyDescent="0.3">
      <c r="A178" s="21" t="s">
        <v>213</v>
      </c>
      <c r="B178" s="17" t="s">
        <v>62</v>
      </c>
      <c r="C178" s="6" t="str">
        <f t="shared" si="37"/>
        <v>XamEditors</v>
      </c>
      <c r="D178" s="5" t="str">
        <f t="shared" si="35"/>
        <v>XamEditors</v>
      </c>
    </row>
    <row r="179" spans="1:4" x14ac:dyDescent="0.3">
      <c r="A179" s="21" t="s">
        <v>214</v>
      </c>
      <c r="B179" s="17" t="s">
        <v>201</v>
      </c>
      <c r="C179" s="6" t="str">
        <f t="shared" si="37"/>
        <v>XamCheckEditor</v>
      </c>
      <c r="D179" s="5" t="str">
        <f t="shared" si="35"/>
        <v>XamCheckEditor</v>
      </c>
    </row>
    <row r="180" spans="1:4" s="4" customFormat="1" x14ac:dyDescent="0.3">
      <c r="A180" s="22" t="s">
        <v>208</v>
      </c>
      <c r="B180" s="17" t="s">
        <v>196</v>
      </c>
      <c r="C180" s="6" t="str">
        <f t="shared" si="37"/>
        <v>XamDataChart</v>
      </c>
      <c r="D180" s="5" t="str">
        <f t="shared" si="35"/>
        <v>XamDataChart</v>
      </c>
    </row>
    <row r="181" spans="1:4" s="4" customFormat="1" x14ac:dyDescent="0.3">
      <c r="A181" s="20" t="s">
        <v>216</v>
      </c>
      <c r="B181" s="12" t="s">
        <v>232</v>
      </c>
      <c r="C181" s="6" t="str">
        <f t="shared" si="37"/>
        <v>XamCategoryChart</v>
      </c>
      <c r="D181" s="5" t="str">
        <f t="shared" si="35"/>
        <v>XamCategoryChart</v>
      </c>
    </row>
    <row r="182" spans="1:4" s="4" customFormat="1" x14ac:dyDescent="0.3">
      <c r="A182" s="20" t="s">
        <v>217</v>
      </c>
      <c r="B182" s="12" t="s">
        <v>233</v>
      </c>
      <c r="C182" s="6" t="str">
        <f t="shared" si="37"/>
        <v>XamShapeChart</v>
      </c>
      <c r="D182" s="5" t="str">
        <f t="shared" si="35"/>
        <v>XamShapeChart</v>
      </c>
    </row>
    <row r="183" spans="1:4" s="55" customFormat="1" x14ac:dyDescent="0.3">
      <c r="A183" s="56" t="s">
        <v>218</v>
      </c>
      <c r="B183" s="57" t="s">
        <v>274</v>
      </c>
      <c r="C183" s="42" t="str">
        <f>B183</f>
        <v>???MobileChart???</v>
      </c>
      <c r="D183" s="58" t="e">
        <f>#REF!</f>
        <v>#REF!</v>
      </c>
    </row>
    <row r="184" spans="1:4" s="4" customFormat="1" x14ac:dyDescent="0.3">
      <c r="A184" s="20" t="s">
        <v>209</v>
      </c>
      <c r="B184" s="17" t="s">
        <v>273</v>
      </c>
      <c r="C184" s="6" t="str">
        <f>IF(B184="Common","Common",CONCATENATE("Xam",B184))</f>
        <v>XamScatterSurface3D</v>
      </c>
      <c r="D184" s="5" t="str">
        <f t="shared" ref="D184:D194" si="38">_xlfn.IFNA(VLOOKUP(A184, $A$2:$C$317, 3, FALSE),"")</f>
        <v>XamScatterSurface3D</v>
      </c>
    </row>
    <row r="185" spans="1:4" s="42" customFormat="1" x14ac:dyDescent="0.3">
      <c r="A185" s="43" t="s">
        <v>219</v>
      </c>
      <c r="B185" s="44" t="s">
        <v>60</v>
      </c>
      <c r="C185" s="42" t="str">
        <f t="shared" ref="C185:C187" si="39">B185</f>
        <v>Excel Engine</v>
      </c>
      <c r="D185" s="5" t="str">
        <f t="shared" si="38"/>
        <v>Excel Engine</v>
      </c>
    </row>
    <row r="186" spans="1:4" s="42" customFormat="1" x14ac:dyDescent="0.3">
      <c r="A186" s="43" t="s">
        <v>220</v>
      </c>
      <c r="B186" s="44" t="s">
        <v>272</v>
      </c>
      <c r="C186" s="42" t="str">
        <f t="shared" si="39"/>
        <v>PDF Library</v>
      </c>
      <c r="D186" s="5" t="str">
        <f t="shared" si="38"/>
        <v>PDF Library</v>
      </c>
    </row>
    <row r="187" spans="1:4" s="42" customFormat="1" x14ac:dyDescent="0.3">
      <c r="A187" s="43" t="s">
        <v>221</v>
      </c>
      <c r="B187" s="44" t="s">
        <v>68</v>
      </c>
      <c r="C187" s="42" t="str">
        <f t="shared" si="39"/>
        <v>Syntax Parsing Engine</v>
      </c>
      <c r="D187" s="5" t="str">
        <f t="shared" si="38"/>
        <v>Syntax Parsing Engine</v>
      </c>
    </row>
    <row r="188" spans="1:4" s="42" customFormat="1" x14ac:dyDescent="0.3">
      <c r="A188" s="43" t="s">
        <v>222</v>
      </c>
      <c r="B188" s="44" t="s">
        <v>63</v>
      </c>
      <c r="C188" s="42" t="str">
        <f>B188</f>
        <v>Word Library</v>
      </c>
      <c r="D188" s="5" t="str">
        <f t="shared" si="38"/>
        <v>Word Library</v>
      </c>
    </row>
    <row r="189" spans="1:4" s="4" customFormat="1" x14ac:dyDescent="0.3">
      <c r="A189" s="20" t="s">
        <v>223</v>
      </c>
      <c r="B189" s="17" t="s">
        <v>229</v>
      </c>
      <c r="C189" s="6" t="str">
        <f t="shared" ref="C189:C190" si="40">IF(B189="Common","Common",CONCATENATE("Xam",B189))</f>
        <v>XamGauges</v>
      </c>
      <c r="D189" s="5" t="str">
        <f t="shared" si="38"/>
        <v>XamGauges</v>
      </c>
    </row>
    <row r="190" spans="1:4" s="4" customFormat="1" x14ac:dyDescent="0.3">
      <c r="A190" s="20" t="s">
        <v>224</v>
      </c>
      <c r="B190" s="17" t="s">
        <v>230</v>
      </c>
      <c r="C190" s="6" t="str">
        <f t="shared" si="40"/>
        <v>XamDataGrid</v>
      </c>
      <c r="D190" s="5" t="str">
        <f t="shared" si="38"/>
        <v>XamDataGrid</v>
      </c>
    </row>
    <row r="191" spans="1:4" s="42" customFormat="1" x14ac:dyDescent="0.3">
      <c r="A191" s="43" t="s">
        <v>225</v>
      </c>
      <c r="B191" s="44" t="s">
        <v>65</v>
      </c>
      <c r="C191" s="42" t="str">
        <f>B191</f>
        <v>Math Library</v>
      </c>
      <c r="D191" s="5" t="str">
        <f t="shared" si="38"/>
        <v>Math Library</v>
      </c>
    </row>
    <row r="192" spans="1:4" s="4" customFormat="1" x14ac:dyDescent="0.3">
      <c r="A192" s="20" t="s">
        <v>226</v>
      </c>
      <c r="B192" s="17" t="s">
        <v>231</v>
      </c>
      <c r="C192" s="6" t="str">
        <f>IF(B192="Common","Common",CONCATENATE("Xam",B192))</f>
        <v>XamScheduler</v>
      </c>
      <c r="D192" s="5" t="str">
        <f t="shared" si="38"/>
        <v>XamScheduler</v>
      </c>
    </row>
    <row r="193" spans="1:4" s="55" customFormat="1" x14ac:dyDescent="0.3">
      <c r="A193" s="56" t="s">
        <v>227</v>
      </c>
      <c r="B193" s="57" t="s">
        <v>312</v>
      </c>
      <c r="C193" s="42" t="str">
        <f>B193</f>
        <v>??? Olap ???</v>
      </c>
      <c r="D193" s="5" t="str">
        <f t="shared" si="38"/>
        <v>??? Olap ???</v>
      </c>
    </row>
    <row r="194" spans="1:4" s="55" customFormat="1" x14ac:dyDescent="0.3">
      <c r="A194" s="56" t="s">
        <v>228</v>
      </c>
      <c r="B194" s="58" t="s">
        <v>313</v>
      </c>
      <c r="C194" s="42" t="str">
        <f>B194</f>
        <v>??? Translator ???</v>
      </c>
      <c r="D194" s="5" t="str">
        <f t="shared" si="38"/>
        <v>??? Translator ???</v>
      </c>
    </row>
    <row r="195" spans="1:4" s="35" customFormat="1" x14ac:dyDescent="0.3">
      <c r="A195" s="36" t="s">
        <v>251</v>
      </c>
      <c r="B195" s="48" t="s">
        <v>48</v>
      </c>
      <c r="C195" s="6" t="str">
        <f t="shared" ref="C195:C219" si="41">IF(B195="Common","Common",CONCATENATE("Ultra",B195))</f>
        <v>Common</v>
      </c>
      <c r="D195" s="5" t="str">
        <f>_xlfn.IFNA(VLOOKUP(A195, $A$2:$C$317, 3, FALSE),"")</f>
        <v>Common</v>
      </c>
    </row>
    <row r="196" spans="1:4" s="59" customFormat="1" x14ac:dyDescent="0.3">
      <c r="A196" s="59" t="s">
        <v>353</v>
      </c>
      <c r="B196" s="14" t="str">
        <f t="shared" ref="B196:B198" si="42">MID(A196,FIND("@",SUBSTITUTE(A196,"\","@",LEN(A196)-LEN(SUBSTITUTE(A196,"\",""))))+1,LEN(A196))</f>
        <v>CalcManager</v>
      </c>
      <c r="C196" s="6" t="str">
        <f t="shared" si="41"/>
        <v>UltraCalcManager</v>
      </c>
      <c r="D196" s="5" t="str">
        <f>_xlfn.IFNA(VLOOKUP(A196, $A$2:$C$317, 3, FALSE),"")</f>
        <v>UltraCalcManager</v>
      </c>
    </row>
    <row r="197" spans="1:4" s="59" customFormat="1" x14ac:dyDescent="0.3">
      <c r="A197" s="60" t="s">
        <v>354</v>
      </c>
      <c r="B197" s="14" t="str">
        <f t="shared" si="42"/>
        <v>Carousel</v>
      </c>
      <c r="C197" s="6" t="str">
        <f t="shared" si="41"/>
        <v>UltraCarousel</v>
      </c>
      <c r="D197" s="5" t="str">
        <f t="shared" ref="D197:D260" si="43">_xlfn.IFNA(VLOOKUP(A197, $A$2:$C$317, 3, FALSE),"")</f>
        <v>UltraCarousel</v>
      </c>
    </row>
    <row r="198" spans="1:4" s="59" customFormat="1" x14ac:dyDescent="0.3">
      <c r="A198" s="60" t="s">
        <v>355</v>
      </c>
      <c r="B198" s="14" t="str">
        <f t="shared" si="42"/>
        <v>Chart</v>
      </c>
      <c r="C198" s="6" t="str">
        <f t="shared" si="41"/>
        <v>UltraChart</v>
      </c>
      <c r="D198" s="5" t="str">
        <f t="shared" si="43"/>
        <v>UltraChart</v>
      </c>
    </row>
    <row r="199" spans="1:4" s="59" customFormat="1" x14ac:dyDescent="0.3">
      <c r="A199" s="60" t="s">
        <v>356</v>
      </c>
      <c r="B199" s="48" t="s">
        <v>48</v>
      </c>
      <c r="C199" s="6" t="str">
        <f t="shared" si="41"/>
        <v>Common</v>
      </c>
      <c r="D199" s="5" t="str">
        <f t="shared" si="43"/>
        <v>Common</v>
      </c>
    </row>
    <row r="200" spans="1:4" s="59" customFormat="1" x14ac:dyDescent="0.3">
      <c r="A200" s="60" t="s">
        <v>344</v>
      </c>
      <c r="B200" s="48" t="s">
        <v>48</v>
      </c>
      <c r="C200" s="6" t="str">
        <f t="shared" si="41"/>
        <v>Common</v>
      </c>
      <c r="D200" s="5" t="str">
        <f t="shared" si="43"/>
        <v>Common</v>
      </c>
    </row>
    <row r="201" spans="1:4" s="59" customFormat="1" x14ac:dyDescent="0.3">
      <c r="A201" s="60" t="s">
        <v>345</v>
      </c>
      <c r="B201" s="14" t="str">
        <f t="shared" ref="B201:B209" si="44">MID(A201,FIND("@",SUBSTITUTE(A201,"\","@",LEN(A201)-LEN(SUBSTITUTE(A201,"\",""))))+1,LEN(A201))</f>
        <v>Barcode</v>
      </c>
      <c r="C201" s="6" t="str">
        <f t="shared" si="41"/>
        <v>UltraBarcode</v>
      </c>
      <c r="D201" s="5" t="str">
        <f t="shared" si="43"/>
        <v>UltraBarcode</v>
      </c>
    </row>
    <row r="202" spans="1:4" s="59" customFormat="1" x14ac:dyDescent="0.3">
      <c r="A202" s="60" t="s">
        <v>346</v>
      </c>
      <c r="B202" s="14" t="str">
        <f t="shared" si="44"/>
        <v>BulletGraph</v>
      </c>
      <c r="C202" s="6" t="str">
        <f t="shared" si="41"/>
        <v>UltraBulletGraph</v>
      </c>
      <c r="D202" s="5" t="str">
        <f t="shared" si="43"/>
        <v>UltraBulletGraph</v>
      </c>
    </row>
    <row r="203" spans="1:4" s="59" customFormat="1" x14ac:dyDescent="0.3">
      <c r="A203" s="60" t="s">
        <v>347</v>
      </c>
      <c r="B203" s="14" t="str">
        <f t="shared" si="44"/>
        <v>DataChart</v>
      </c>
      <c r="C203" s="6" t="str">
        <f t="shared" si="41"/>
        <v>UltraDataChart</v>
      </c>
      <c r="D203" s="5" t="str">
        <f t="shared" si="43"/>
        <v>UltraDataChart</v>
      </c>
    </row>
    <row r="204" spans="1:4" s="59" customFormat="1" x14ac:dyDescent="0.3">
      <c r="A204" s="60" t="s">
        <v>348</v>
      </c>
      <c r="B204" s="14" t="str">
        <f t="shared" si="44"/>
        <v>DoughnutChart</v>
      </c>
      <c r="C204" s="6" t="str">
        <f t="shared" si="41"/>
        <v>UltraDoughnutChart</v>
      </c>
      <c r="D204" s="5" t="str">
        <f t="shared" si="43"/>
        <v>UltraDoughnutChart</v>
      </c>
    </row>
    <row r="205" spans="1:4" s="59" customFormat="1" x14ac:dyDescent="0.3">
      <c r="A205" s="60" t="s">
        <v>349</v>
      </c>
      <c r="B205" s="14" t="str">
        <f t="shared" si="44"/>
        <v>LinearGauge</v>
      </c>
      <c r="C205" s="6" t="str">
        <f t="shared" si="41"/>
        <v>UltraLinearGauge</v>
      </c>
      <c r="D205" s="5" t="str">
        <f t="shared" si="43"/>
        <v>UltraLinearGauge</v>
      </c>
    </row>
    <row r="206" spans="1:4" s="59" customFormat="1" x14ac:dyDescent="0.3">
      <c r="A206" s="60" t="s">
        <v>350</v>
      </c>
      <c r="B206" s="14" t="str">
        <f t="shared" si="44"/>
        <v>PieChart</v>
      </c>
      <c r="C206" s="6" t="str">
        <f t="shared" si="41"/>
        <v>UltraPieChart</v>
      </c>
      <c r="D206" s="5" t="str">
        <f t="shared" si="43"/>
        <v>UltraPieChart</v>
      </c>
    </row>
    <row r="207" spans="1:4" s="59" customFormat="1" x14ac:dyDescent="0.3">
      <c r="A207" s="60" t="s">
        <v>351</v>
      </c>
      <c r="B207" s="14" t="str">
        <f t="shared" si="44"/>
        <v>RadialGauge</v>
      </c>
      <c r="C207" s="6" t="str">
        <f t="shared" si="41"/>
        <v>UltraRadialGauge</v>
      </c>
      <c r="D207" s="5" t="str">
        <f t="shared" si="43"/>
        <v>UltraRadialGauge</v>
      </c>
    </row>
    <row r="208" spans="1:4" s="59" customFormat="1" x14ac:dyDescent="0.3">
      <c r="A208" s="60" t="s">
        <v>352</v>
      </c>
      <c r="B208" s="14" t="str">
        <f t="shared" si="44"/>
        <v>Sparkline</v>
      </c>
      <c r="C208" s="6" t="str">
        <f t="shared" si="41"/>
        <v>UltraSparkline</v>
      </c>
      <c r="D208" s="5" t="str">
        <f t="shared" si="43"/>
        <v>UltraSparkline</v>
      </c>
    </row>
    <row r="209" spans="1:4" s="35" customFormat="1" x14ac:dyDescent="0.3">
      <c r="A209" s="36" t="s">
        <v>252</v>
      </c>
      <c r="B209" s="48" t="str">
        <f t="shared" si="44"/>
        <v>Editors</v>
      </c>
      <c r="C209" s="6" t="str">
        <f t="shared" si="41"/>
        <v>UltraEditors</v>
      </c>
      <c r="D209" s="5" t="str">
        <f t="shared" si="43"/>
        <v>UltraEditors</v>
      </c>
    </row>
    <row r="210" spans="1:4" s="35" customFormat="1" x14ac:dyDescent="0.3">
      <c r="A210" s="36" t="s">
        <v>253</v>
      </c>
      <c r="B210" s="48" t="s">
        <v>62</v>
      </c>
      <c r="C210" s="6" t="str">
        <f t="shared" si="41"/>
        <v>UltraEditors</v>
      </c>
      <c r="D210" s="5" t="str">
        <f t="shared" si="43"/>
        <v>UltraEditors</v>
      </c>
    </row>
    <row r="211" spans="1:4" s="35" customFormat="1" x14ac:dyDescent="0.3">
      <c r="A211" s="36" t="s">
        <v>254</v>
      </c>
      <c r="B211" s="48" t="s">
        <v>62</v>
      </c>
      <c r="C211" s="6" t="str">
        <f t="shared" si="41"/>
        <v>UltraEditors</v>
      </c>
      <c r="D211" s="5" t="str">
        <f t="shared" si="43"/>
        <v>UltraEditors</v>
      </c>
    </row>
    <row r="212" spans="1:4" s="35" customFormat="1" x14ac:dyDescent="0.3">
      <c r="A212" s="36" t="s">
        <v>255</v>
      </c>
      <c r="B212" s="48" t="s">
        <v>62</v>
      </c>
      <c r="C212" s="6" t="str">
        <f t="shared" si="41"/>
        <v>UltraEditors</v>
      </c>
      <c r="D212" s="5" t="str">
        <f t="shared" si="43"/>
        <v>UltraEditors</v>
      </c>
    </row>
    <row r="213" spans="1:4" s="35" customFormat="1" x14ac:dyDescent="0.3">
      <c r="A213" s="36" t="s">
        <v>256</v>
      </c>
      <c r="B213" s="48" t="s">
        <v>62</v>
      </c>
      <c r="C213" s="6" t="str">
        <f t="shared" si="41"/>
        <v>UltraEditors</v>
      </c>
      <c r="D213" s="5" t="str">
        <f t="shared" si="43"/>
        <v>UltraEditors</v>
      </c>
    </row>
    <row r="214" spans="1:4" s="35" customFormat="1" x14ac:dyDescent="0.3">
      <c r="A214" s="36" t="s">
        <v>257</v>
      </c>
      <c r="B214" s="14" t="str">
        <f t="shared" ref="B214:B216" si="45">MID(A214,FIND("@",SUBSTITUTE(A214,"\","@",LEN(A214)-LEN(SUBSTITUTE(A214,"\",""))))+1,LEN(A214))</f>
        <v>ExplorerBar</v>
      </c>
      <c r="C214" s="6" t="str">
        <f t="shared" si="41"/>
        <v>UltraExplorerBar</v>
      </c>
      <c r="D214" s="5" t="str">
        <f t="shared" si="43"/>
        <v>UltraExplorerBar</v>
      </c>
    </row>
    <row r="215" spans="1:4" s="35" customFormat="1" x14ac:dyDescent="0.3">
      <c r="A215" s="36" t="s">
        <v>258</v>
      </c>
      <c r="B215" s="14" t="str">
        <f t="shared" si="45"/>
        <v>GanttView</v>
      </c>
      <c r="C215" s="6" t="str">
        <f t="shared" si="41"/>
        <v>UltraGanttView</v>
      </c>
      <c r="D215" s="5" t="str">
        <f t="shared" si="43"/>
        <v>UltraGanttView</v>
      </c>
    </row>
    <row r="216" spans="1:4" s="35" customFormat="1" x14ac:dyDescent="0.3">
      <c r="A216" s="37" t="s">
        <v>259</v>
      </c>
      <c r="B216" s="48" t="str">
        <f t="shared" si="45"/>
        <v>Grid</v>
      </c>
      <c r="C216" s="6" t="str">
        <f t="shared" si="41"/>
        <v>UltraGrid</v>
      </c>
      <c r="D216" s="5" t="str">
        <f t="shared" si="43"/>
        <v>UltraGrid</v>
      </c>
    </row>
    <row r="217" spans="1:4" s="59" customFormat="1" x14ac:dyDescent="0.3">
      <c r="A217" s="60" t="s">
        <v>314</v>
      </c>
      <c r="B217" s="48" t="s">
        <v>56</v>
      </c>
      <c r="C217" s="6" t="str">
        <f t="shared" si="41"/>
        <v>UltraGrid</v>
      </c>
      <c r="D217" s="5" t="str">
        <f t="shared" si="43"/>
        <v>UltraGrid</v>
      </c>
    </row>
    <row r="218" spans="1:4" s="59" customFormat="1" x14ac:dyDescent="0.3">
      <c r="A218" s="60" t="s">
        <v>315</v>
      </c>
      <c r="B218" s="48" t="s">
        <v>56</v>
      </c>
      <c r="C218" s="6" t="str">
        <f t="shared" si="41"/>
        <v>UltraGrid</v>
      </c>
      <c r="D218" s="5" t="str">
        <f t="shared" si="43"/>
        <v>UltraGrid</v>
      </c>
    </row>
    <row r="219" spans="1:4" s="59" customFormat="1" x14ac:dyDescent="0.3">
      <c r="A219" s="60" t="s">
        <v>316</v>
      </c>
      <c r="B219" s="48" t="s">
        <v>56</v>
      </c>
      <c r="C219" s="6" t="str">
        <f t="shared" si="41"/>
        <v>UltraGrid</v>
      </c>
      <c r="D219" s="5" t="str">
        <f t="shared" si="43"/>
        <v>UltraGrid</v>
      </c>
    </row>
    <row r="220" spans="1:4" s="59" customFormat="1" x14ac:dyDescent="0.3">
      <c r="A220" s="60" t="s">
        <v>317</v>
      </c>
      <c r="B220" s="48" t="s">
        <v>56</v>
      </c>
      <c r="C220" s="6" t="str">
        <f t="shared" ref="C220:C241" si="46">IF(B220="Common","Common",CONCATENATE("Ultra",B220))</f>
        <v>UltraGrid</v>
      </c>
      <c r="D220" s="5" t="str">
        <f t="shared" si="43"/>
        <v>UltraGrid</v>
      </c>
    </row>
    <row r="221" spans="1:4" s="59" customFormat="1" x14ac:dyDescent="0.3">
      <c r="A221" s="60" t="s">
        <v>318</v>
      </c>
      <c r="B221" s="48" t="s">
        <v>56</v>
      </c>
      <c r="C221" s="6" t="str">
        <f t="shared" si="46"/>
        <v>UltraGrid</v>
      </c>
      <c r="D221" s="5" t="str">
        <f t="shared" si="43"/>
        <v>UltraGrid</v>
      </c>
    </row>
    <row r="222" spans="1:4" s="59" customFormat="1" x14ac:dyDescent="0.3">
      <c r="A222" s="60" t="s">
        <v>319</v>
      </c>
      <c r="B222" s="48" t="s">
        <v>56</v>
      </c>
      <c r="C222" s="6" t="str">
        <f t="shared" si="46"/>
        <v>UltraGrid</v>
      </c>
      <c r="D222" s="5" t="str">
        <f t="shared" si="43"/>
        <v>UltraGrid</v>
      </c>
    </row>
    <row r="223" spans="1:4" s="59" customFormat="1" x14ac:dyDescent="0.3">
      <c r="A223" s="60" t="s">
        <v>320</v>
      </c>
      <c r="B223" s="48" t="s">
        <v>56</v>
      </c>
      <c r="C223" s="6" t="str">
        <f t="shared" si="46"/>
        <v>UltraGrid</v>
      </c>
      <c r="D223" s="5" t="str">
        <f t="shared" si="43"/>
        <v>UltraGrid</v>
      </c>
    </row>
    <row r="224" spans="1:4" s="59" customFormat="1" x14ac:dyDescent="0.3">
      <c r="A224" s="60" t="s">
        <v>321</v>
      </c>
      <c r="B224" s="48" t="s">
        <v>56</v>
      </c>
      <c r="C224" s="6" t="str">
        <f t="shared" si="46"/>
        <v>UltraGrid</v>
      </c>
      <c r="D224" s="5" t="str">
        <f t="shared" si="43"/>
        <v>UltraGrid</v>
      </c>
    </row>
    <row r="225" spans="1:4" s="35" customFormat="1" x14ac:dyDescent="0.3">
      <c r="A225" s="37" t="s">
        <v>260</v>
      </c>
      <c r="B225" s="14" t="s">
        <v>277</v>
      </c>
      <c r="C225" s="6" t="str">
        <f t="shared" si="46"/>
        <v>UltraPivotGrid</v>
      </c>
      <c r="D225" s="5" t="str">
        <f t="shared" si="43"/>
        <v>UltraPivotGrid</v>
      </c>
    </row>
    <row r="226" spans="1:4" s="35" customFormat="1" x14ac:dyDescent="0.3">
      <c r="A226" s="37" t="s">
        <v>261</v>
      </c>
      <c r="B226" s="14" t="s">
        <v>278</v>
      </c>
      <c r="C226" s="6" t="str">
        <f t="shared" si="46"/>
        <v>UltraListView</v>
      </c>
      <c r="D226" s="5" t="str">
        <f t="shared" si="43"/>
        <v>UltraListView</v>
      </c>
    </row>
    <row r="227" spans="1:4" s="59" customFormat="1" x14ac:dyDescent="0.3">
      <c r="A227" s="60" t="s">
        <v>322</v>
      </c>
      <c r="B227" s="14" t="str">
        <f t="shared" ref="B227:B228" si="47">MID(A227,FIND("@",SUBSTITUTE(A227,"\","@",LEN(A227)-LEN(SUBSTITUTE(A227,"\",""))))+1,LEN(A227))</f>
        <v>Listbar</v>
      </c>
      <c r="C227" s="6" t="str">
        <f t="shared" si="46"/>
        <v>UltraListbar</v>
      </c>
      <c r="D227" s="5" t="str">
        <f t="shared" si="43"/>
        <v>UltraListbar</v>
      </c>
    </row>
    <row r="228" spans="1:4" s="59" customFormat="1" x14ac:dyDescent="0.3">
      <c r="A228" s="60" t="s">
        <v>323</v>
      </c>
      <c r="B228" s="14" t="str">
        <f t="shared" si="47"/>
        <v>LiveTileView</v>
      </c>
      <c r="C228" s="6" t="str">
        <f t="shared" si="46"/>
        <v>UltraLiveTileView</v>
      </c>
      <c r="D228" s="5" t="str">
        <f t="shared" si="43"/>
        <v>UltraLiveTileView</v>
      </c>
    </row>
    <row r="229" spans="1:4" s="59" customFormat="1" x14ac:dyDescent="0.3">
      <c r="A229" s="60" t="s">
        <v>324</v>
      </c>
      <c r="B229" s="48" t="s">
        <v>48</v>
      </c>
      <c r="C229" s="6" t="str">
        <f t="shared" si="46"/>
        <v>Common</v>
      </c>
      <c r="D229" s="5" t="str">
        <f t="shared" si="43"/>
        <v>Common</v>
      </c>
    </row>
    <row r="230" spans="1:4" s="35" customFormat="1" x14ac:dyDescent="0.3">
      <c r="A230" s="38" t="s">
        <v>262</v>
      </c>
      <c r="B230" s="48" t="s">
        <v>48</v>
      </c>
      <c r="C230" s="6" t="str">
        <f t="shared" si="46"/>
        <v>Common</v>
      </c>
      <c r="D230" s="5" t="str">
        <f t="shared" si="43"/>
        <v>Common</v>
      </c>
    </row>
    <row r="231" spans="1:4" s="59" customFormat="1" x14ac:dyDescent="0.3">
      <c r="A231" s="60" t="s">
        <v>325</v>
      </c>
      <c r="B231" s="14" t="str">
        <f t="shared" ref="B231:B252" si="48">MID(A231,FIND("@",SUBSTITUTE(A231,"\","@",LEN(A231)-LEN(SUBSTITUTE(A231,"\",""))))+1,LEN(A231))</f>
        <v>AnimationControl</v>
      </c>
      <c r="C231" s="6" t="str">
        <f t="shared" si="46"/>
        <v>UltraAnimationControl</v>
      </c>
      <c r="D231" s="5" t="str">
        <f t="shared" si="43"/>
        <v>UltraAnimationControl</v>
      </c>
    </row>
    <row r="232" spans="1:4" s="59" customFormat="1" x14ac:dyDescent="0.3">
      <c r="A232" s="60" t="s">
        <v>326</v>
      </c>
      <c r="B232" s="14" t="str">
        <f t="shared" si="48"/>
        <v>Button</v>
      </c>
      <c r="C232" s="6" t="str">
        <f t="shared" si="46"/>
        <v>UltraButton</v>
      </c>
      <c r="D232" s="5" t="str">
        <f t="shared" si="43"/>
        <v>UltraButton</v>
      </c>
    </row>
    <row r="233" spans="1:4" s="59" customFormat="1" x14ac:dyDescent="0.3">
      <c r="A233" s="60" t="s">
        <v>327</v>
      </c>
      <c r="B233" s="14" t="str">
        <f t="shared" si="48"/>
        <v>DesktopAlert</v>
      </c>
      <c r="C233" s="6" t="str">
        <f t="shared" si="46"/>
        <v>UltraDesktopAlert</v>
      </c>
      <c r="D233" s="5" t="str">
        <f t="shared" si="43"/>
        <v>UltraDesktopAlert</v>
      </c>
    </row>
    <row r="234" spans="1:4" s="59" customFormat="1" x14ac:dyDescent="0.3">
      <c r="A234" s="60" t="s">
        <v>328</v>
      </c>
      <c r="B234" s="14" t="str">
        <f t="shared" si="48"/>
        <v>DropDownButton</v>
      </c>
      <c r="C234" s="6" t="str">
        <f t="shared" si="46"/>
        <v>UltraDropDownButton</v>
      </c>
      <c r="D234" s="5" t="str">
        <f t="shared" si="43"/>
        <v>UltraDropDownButton</v>
      </c>
    </row>
    <row r="235" spans="1:4" s="59" customFormat="1" x14ac:dyDescent="0.3">
      <c r="A235" s="60" t="s">
        <v>329</v>
      </c>
      <c r="B235" s="14" t="str">
        <f t="shared" si="48"/>
        <v>ExpandableGroupBox</v>
      </c>
      <c r="C235" s="6" t="str">
        <f t="shared" si="46"/>
        <v>UltraExpandableGroupBox</v>
      </c>
      <c r="D235" s="5" t="str">
        <f t="shared" si="43"/>
        <v>UltraExpandableGroupBox</v>
      </c>
    </row>
    <row r="236" spans="1:4" s="59" customFormat="1" x14ac:dyDescent="0.3">
      <c r="A236" s="60" t="s">
        <v>330</v>
      </c>
      <c r="B236" s="14" t="str">
        <f t="shared" si="48"/>
        <v>FlowLayoutManager</v>
      </c>
      <c r="C236" s="6" t="str">
        <f t="shared" si="46"/>
        <v>UltraFlowLayoutManager</v>
      </c>
      <c r="D236" s="5" t="str">
        <f t="shared" si="43"/>
        <v>UltraFlowLayoutManager</v>
      </c>
    </row>
    <row r="237" spans="1:4" s="59" customFormat="1" x14ac:dyDescent="0.3">
      <c r="A237" s="38" t="s">
        <v>263</v>
      </c>
      <c r="B237" s="14" t="str">
        <f t="shared" si="48"/>
        <v>FormattedLinkLabel</v>
      </c>
      <c r="C237" s="6" t="str">
        <f t="shared" si="46"/>
        <v>UltraFormattedLinkLabel</v>
      </c>
      <c r="D237" s="5" t="str">
        <f t="shared" si="43"/>
        <v>UltraFormattedLinkLabel</v>
      </c>
    </row>
    <row r="238" spans="1:4" s="59" customFormat="1" x14ac:dyDescent="0.3">
      <c r="A238" s="38" t="s">
        <v>264</v>
      </c>
      <c r="B238" s="14" t="str">
        <f t="shared" si="48"/>
        <v>FormattedTextEditor</v>
      </c>
      <c r="C238" s="6" t="str">
        <f t="shared" si="46"/>
        <v>UltraFormattedTextEditor</v>
      </c>
      <c r="D238" s="5" t="str">
        <f t="shared" si="43"/>
        <v>UltraFormattedTextEditor</v>
      </c>
    </row>
    <row r="239" spans="1:4" s="59" customFormat="1" x14ac:dyDescent="0.3">
      <c r="A239" s="60" t="s">
        <v>331</v>
      </c>
      <c r="B239" s="14" t="str">
        <f t="shared" si="48"/>
        <v>GridBagLayoutManager</v>
      </c>
      <c r="C239" s="6" t="str">
        <f t="shared" si="46"/>
        <v>UltraGridBagLayoutManager</v>
      </c>
      <c r="D239" s="5" t="str">
        <f t="shared" si="43"/>
        <v>UltraGridBagLayoutManager</v>
      </c>
    </row>
    <row r="240" spans="1:4" s="59" customFormat="1" x14ac:dyDescent="0.3">
      <c r="A240" s="60" t="s">
        <v>332</v>
      </c>
      <c r="B240" s="14" t="str">
        <f t="shared" si="48"/>
        <v>GridBagLayoutPanel</v>
      </c>
      <c r="C240" s="6" t="str">
        <f t="shared" si="46"/>
        <v>UltraGridBagLayoutPanel</v>
      </c>
      <c r="D240" s="5" t="str">
        <f t="shared" si="43"/>
        <v>UltraGridBagLayoutPanel</v>
      </c>
    </row>
    <row r="241" spans="1:4" s="59" customFormat="1" x14ac:dyDescent="0.3">
      <c r="A241" s="60" t="s">
        <v>333</v>
      </c>
      <c r="B241" s="14" t="str">
        <f t="shared" si="48"/>
        <v>GroupBox</v>
      </c>
      <c r="C241" s="6" t="str">
        <f t="shared" si="46"/>
        <v>UltraGroupBox</v>
      </c>
      <c r="D241" s="5" t="str">
        <f t="shared" si="43"/>
        <v>UltraGroupBox</v>
      </c>
    </row>
    <row r="242" spans="1:4" s="59" customFormat="1" x14ac:dyDescent="0.3">
      <c r="A242" s="60" t="s">
        <v>334</v>
      </c>
      <c r="B242" s="14" t="str">
        <f t="shared" si="48"/>
        <v>Label</v>
      </c>
      <c r="C242" s="6" t="str">
        <f t="shared" ref="C242:C263" si="49">IF(B242="Common","Common",CONCATENATE("Ultra",B242))</f>
        <v>UltraLabel</v>
      </c>
      <c r="D242" s="5" t="str">
        <f t="shared" si="43"/>
        <v>UltraLabel</v>
      </c>
    </row>
    <row r="243" spans="1:4" s="59" customFormat="1" x14ac:dyDescent="0.3">
      <c r="A243" s="60" t="s">
        <v>335</v>
      </c>
      <c r="B243" s="14" t="str">
        <f t="shared" si="48"/>
        <v>NavigationBar</v>
      </c>
      <c r="C243" s="6" t="str">
        <f t="shared" si="49"/>
        <v>UltraNavigationBar</v>
      </c>
      <c r="D243" s="5" t="str">
        <f t="shared" si="43"/>
        <v>UltraNavigationBar</v>
      </c>
    </row>
    <row r="244" spans="1:4" s="59" customFormat="1" x14ac:dyDescent="0.3">
      <c r="A244" s="60" t="s">
        <v>336</v>
      </c>
      <c r="B244" s="14" t="str">
        <f t="shared" si="48"/>
        <v>Panel</v>
      </c>
      <c r="C244" s="6" t="str">
        <f t="shared" si="49"/>
        <v>UltraPanel</v>
      </c>
      <c r="D244" s="5" t="str">
        <f t="shared" si="43"/>
        <v>UltraPanel</v>
      </c>
    </row>
    <row r="245" spans="1:4" s="59" customFormat="1" x14ac:dyDescent="0.3">
      <c r="A245" s="60" t="s">
        <v>337</v>
      </c>
      <c r="B245" s="14" t="str">
        <f t="shared" si="48"/>
        <v>PopupControlContainer</v>
      </c>
      <c r="C245" s="6" t="str">
        <f t="shared" si="49"/>
        <v>UltraPopupControlContainer</v>
      </c>
      <c r="D245" s="5" t="str">
        <f t="shared" si="43"/>
        <v>UltraPopupControlContainer</v>
      </c>
    </row>
    <row r="246" spans="1:4" s="59" customFormat="1" x14ac:dyDescent="0.3">
      <c r="A246" s="60" t="s">
        <v>338</v>
      </c>
      <c r="B246" s="14" t="str">
        <f t="shared" si="48"/>
        <v>PrintPreviewControl</v>
      </c>
      <c r="C246" s="6" t="str">
        <f t="shared" si="49"/>
        <v>UltraPrintPreviewControl</v>
      </c>
      <c r="D246" s="5" t="str">
        <f t="shared" si="43"/>
        <v>UltraPrintPreviewControl</v>
      </c>
    </row>
    <row r="247" spans="1:4" s="59" customFormat="1" x14ac:dyDescent="0.3">
      <c r="A247" s="60" t="s">
        <v>339</v>
      </c>
      <c r="B247" s="14" t="str">
        <f t="shared" si="48"/>
        <v>PrintPreviewThumbnail</v>
      </c>
      <c r="C247" s="6" t="str">
        <f t="shared" si="49"/>
        <v>UltraPrintPreviewThumbnail</v>
      </c>
      <c r="D247" s="5" t="str">
        <f t="shared" si="43"/>
        <v>UltraPrintPreviewThumbnail</v>
      </c>
    </row>
    <row r="248" spans="1:4" s="59" customFormat="1" x14ac:dyDescent="0.3">
      <c r="A248" s="60" t="s">
        <v>340</v>
      </c>
      <c r="B248" s="14" t="str">
        <f t="shared" si="48"/>
        <v>Splitter</v>
      </c>
      <c r="C248" s="6" t="str">
        <f t="shared" si="49"/>
        <v>UltraSplitter</v>
      </c>
      <c r="D248" s="5" t="str">
        <f t="shared" si="43"/>
        <v>UltraSplitter</v>
      </c>
    </row>
    <row r="249" spans="1:4" s="59" customFormat="1" x14ac:dyDescent="0.3">
      <c r="A249" s="60" t="s">
        <v>341</v>
      </c>
      <c r="B249" s="14" t="str">
        <f t="shared" si="48"/>
        <v>TilePanel</v>
      </c>
      <c r="C249" s="6" t="str">
        <f t="shared" si="49"/>
        <v>UltraTilePanel</v>
      </c>
      <c r="D249" s="5" t="str">
        <f t="shared" si="43"/>
        <v>UltraTilePanel</v>
      </c>
    </row>
    <row r="250" spans="1:4" s="59" customFormat="1" x14ac:dyDescent="0.3">
      <c r="A250" s="60" t="s">
        <v>342</v>
      </c>
      <c r="B250" s="14" t="str">
        <f t="shared" si="48"/>
        <v>UltraPeekPopup</v>
      </c>
      <c r="C250" s="6" t="str">
        <f t="shared" si="49"/>
        <v>UltraUltraPeekPopup</v>
      </c>
      <c r="D250" s="5" t="str">
        <f t="shared" si="43"/>
        <v>UltraUltraPeekPopup</v>
      </c>
    </row>
    <row r="251" spans="1:4" s="59" customFormat="1" x14ac:dyDescent="0.3">
      <c r="A251" s="60" t="s">
        <v>343</v>
      </c>
      <c r="B251" s="14" t="str">
        <f t="shared" si="48"/>
        <v>Validator</v>
      </c>
      <c r="C251" s="6" t="str">
        <f t="shared" si="49"/>
        <v>UltraValidator</v>
      </c>
      <c r="D251" s="5" t="str">
        <f t="shared" si="43"/>
        <v>UltraValidator</v>
      </c>
    </row>
    <row r="252" spans="1:4" s="59" customFormat="1" x14ac:dyDescent="0.3">
      <c r="A252" s="39" t="s">
        <v>265</v>
      </c>
      <c r="B252" s="14" t="str">
        <f t="shared" si="48"/>
        <v>ZoomPanel</v>
      </c>
      <c r="C252" s="6" t="str">
        <f t="shared" si="49"/>
        <v>UltraZoomPanel</v>
      </c>
      <c r="D252" s="5" t="str">
        <f t="shared" si="43"/>
        <v>UltraZoomPanel</v>
      </c>
    </row>
    <row r="253" spans="1:4" s="35" customFormat="1" x14ac:dyDescent="0.3">
      <c r="A253" s="39" t="s">
        <v>267</v>
      </c>
      <c r="B253" s="14" t="str">
        <f t="shared" ref="B253" si="50">MID(A253,FIND("@",SUBSTITUTE(A253,"\","@",LEN(A253)-LEN(SUBSTITUTE(A253,"\",""))))+1,LEN(A253))</f>
        <v>SpreadSheet</v>
      </c>
      <c r="C253" s="6" t="str">
        <f t="shared" si="49"/>
        <v>UltraSpreadSheet</v>
      </c>
      <c r="D253" s="5" t="str">
        <f t="shared" si="43"/>
        <v>UltraSpreadSheet</v>
      </c>
    </row>
    <row r="254" spans="1:4" x14ac:dyDescent="0.3">
      <c r="A254" s="13" t="s">
        <v>357</v>
      </c>
      <c r="B254" s="65" t="s">
        <v>48</v>
      </c>
      <c r="C254" s="6" t="str">
        <f t="shared" si="49"/>
        <v>Common</v>
      </c>
      <c r="D254" s="5" t="str">
        <f t="shared" si="43"/>
        <v>Common</v>
      </c>
    </row>
    <row r="255" spans="1:4" s="59" customFormat="1" x14ac:dyDescent="0.3">
      <c r="A255" s="59" t="s">
        <v>286</v>
      </c>
      <c r="B255" s="14" t="str">
        <f t="shared" ref="B255:B273" si="51">MID(A255,FIND("@",SUBSTITUTE(A255,"\","@",LEN(A255)-LEN(SUBSTITUTE(A255,"\",""))))+1,LEN(A255))</f>
        <v>ActivityIndicator</v>
      </c>
      <c r="C255" s="6" t="str">
        <f t="shared" si="49"/>
        <v>UltraActivityIndicator</v>
      </c>
      <c r="D255" s="5" t="str">
        <f t="shared" si="43"/>
        <v>UltraActivityIndicator</v>
      </c>
    </row>
    <row r="256" spans="1:4" s="59" customFormat="1" x14ac:dyDescent="0.3">
      <c r="A256" s="59" t="s">
        <v>287</v>
      </c>
      <c r="B256" s="14" t="str">
        <f t="shared" si="51"/>
        <v>FormManager</v>
      </c>
      <c r="C256" s="6" t="str">
        <f t="shared" si="49"/>
        <v>UltraFormManager</v>
      </c>
      <c r="D256" s="5" t="str">
        <f t="shared" si="43"/>
        <v>UltraFormManager</v>
      </c>
    </row>
    <row r="257" spans="1:4" s="59" customFormat="1" x14ac:dyDescent="0.3">
      <c r="A257" s="59" t="s">
        <v>288</v>
      </c>
      <c r="B257" s="14" t="str">
        <f t="shared" si="51"/>
        <v>ColorPalette</v>
      </c>
      <c r="C257" s="6" t="str">
        <f t="shared" si="49"/>
        <v>UltraColorPalette</v>
      </c>
      <c r="D257" s="5" t="str">
        <f t="shared" si="43"/>
        <v>UltraColorPalette</v>
      </c>
    </row>
    <row r="258" spans="1:4" s="59" customFormat="1" x14ac:dyDescent="0.3">
      <c r="A258" s="59" t="s">
        <v>289</v>
      </c>
      <c r="B258" s="14" t="str">
        <f t="shared" si="51"/>
        <v>InboxControlStyler</v>
      </c>
      <c r="C258" s="6" t="str">
        <f t="shared" si="49"/>
        <v>UltraInboxControlStyler</v>
      </c>
      <c r="D258" s="5" t="str">
        <f t="shared" si="43"/>
        <v>UltraInboxControlStyler</v>
      </c>
    </row>
    <row r="259" spans="1:4" s="59" customFormat="1" x14ac:dyDescent="0.3">
      <c r="A259" s="59" t="s">
        <v>290</v>
      </c>
      <c r="B259" s="14" t="str">
        <f t="shared" si="51"/>
        <v>MessageBox</v>
      </c>
      <c r="C259" s="6" t="str">
        <f t="shared" si="49"/>
        <v>UltraMessageBox</v>
      </c>
      <c r="D259" s="5" t="str">
        <f t="shared" si="43"/>
        <v>UltraMessageBox</v>
      </c>
    </row>
    <row r="260" spans="1:4" s="59" customFormat="1" x14ac:dyDescent="0.3">
      <c r="A260" s="59" t="s">
        <v>291</v>
      </c>
      <c r="B260" s="14" t="str">
        <f t="shared" si="51"/>
        <v>PaletteInfo</v>
      </c>
      <c r="C260" s="6" t="str">
        <f t="shared" si="49"/>
        <v>UltraPaletteInfo</v>
      </c>
      <c r="D260" s="5" t="str">
        <f t="shared" si="43"/>
        <v>UltraPaletteInfo</v>
      </c>
    </row>
    <row r="261" spans="1:4" s="59" customFormat="1" x14ac:dyDescent="0.3">
      <c r="A261" s="59" t="s">
        <v>292</v>
      </c>
      <c r="B261" s="14" t="str">
        <f t="shared" si="51"/>
        <v>PrintDocument</v>
      </c>
      <c r="C261" s="6" t="str">
        <f t="shared" si="49"/>
        <v>UltraPrintDocument</v>
      </c>
      <c r="D261" s="5" t="str">
        <f t="shared" ref="D261:D286" si="52">_xlfn.IFNA(VLOOKUP(A261, $A$2:$C$317, 3, FALSE),"")</f>
        <v>UltraPrintDocument</v>
      </c>
    </row>
    <row r="262" spans="1:4" s="59" customFormat="1" x14ac:dyDescent="0.3">
      <c r="A262" s="59" t="s">
        <v>293</v>
      </c>
      <c r="B262" s="14" t="str">
        <f t="shared" si="51"/>
        <v>ProgressBar</v>
      </c>
      <c r="C262" s="6" t="str">
        <f t="shared" si="49"/>
        <v>UltraProgressBar</v>
      </c>
      <c r="D262" s="5" t="str">
        <f t="shared" si="52"/>
        <v>UltraProgressBar</v>
      </c>
    </row>
    <row r="263" spans="1:4" s="59" customFormat="1" x14ac:dyDescent="0.3">
      <c r="A263" s="59" t="s">
        <v>294</v>
      </c>
      <c r="B263" s="14" t="str">
        <f t="shared" si="51"/>
        <v>ScrollBar</v>
      </c>
      <c r="C263" s="6" t="str">
        <f t="shared" si="49"/>
        <v>UltraScrollBar</v>
      </c>
      <c r="D263" s="5" t="str">
        <f t="shared" si="52"/>
        <v>UltraScrollBar</v>
      </c>
    </row>
    <row r="264" spans="1:4" s="59" customFormat="1" x14ac:dyDescent="0.3">
      <c r="A264" s="59" t="s">
        <v>295</v>
      </c>
      <c r="B264" s="14" t="str">
        <f t="shared" si="51"/>
        <v>TooltipManager</v>
      </c>
      <c r="C264" s="6" t="str">
        <f t="shared" ref="C264:C276" si="53">IF(B264="Common","Common",CONCATENATE("Ultra",B264))</f>
        <v>UltraTooltipManager</v>
      </c>
      <c r="D264" s="5" t="str">
        <f t="shared" si="52"/>
        <v>UltraTooltipManager</v>
      </c>
    </row>
    <row r="265" spans="1:4" s="59" customFormat="1" x14ac:dyDescent="0.3">
      <c r="A265" s="59" t="s">
        <v>296</v>
      </c>
      <c r="B265" s="14" t="str">
        <f t="shared" si="51"/>
        <v>TouchProvider</v>
      </c>
      <c r="C265" s="6" t="str">
        <f t="shared" si="53"/>
        <v>UltraTouchProvider</v>
      </c>
      <c r="D265" s="5" t="str">
        <f t="shared" si="52"/>
        <v>UltraTouchProvider</v>
      </c>
    </row>
    <row r="266" spans="1:4" s="35" customFormat="1" x14ac:dyDescent="0.3">
      <c r="A266" s="39" t="s">
        <v>268</v>
      </c>
      <c r="B266" s="42" t="s">
        <v>48</v>
      </c>
      <c r="C266" s="6" t="str">
        <f t="shared" si="53"/>
        <v>Common</v>
      </c>
      <c r="D266" s="5" t="str">
        <f t="shared" si="52"/>
        <v>Common</v>
      </c>
    </row>
    <row r="267" spans="1:4" s="59" customFormat="1" x14ac:dyDescent="0.3">
      <c r="A267" s="64" t="s">
        <v>276</v>
      </c>
      <c r="B267" s="14" t="str">
        <f t="shared" si="51"/>
        <v>StatusBar</v>
      </c>
      <c r="C267" s="6" t="str">
        <f t="shared" si="53"/>
        <v>UltraStatusBar</v>
      </c>
      <c r="D267" s="5" t="str">
        <f t="shared" si="52"/>
        <v>UltraStatusBar</v>
      </c>
    </row>
    <row r="268" spans="1:4" s="35" customFormat="1" x14ac:dyDescent="0.3">
      <c r="A268" s="40" t="s">
        <v>269</v>
      </c>
      <c r="B268" s="14" t="str">
        <f t="shared" si="51"/>
        <v>DockManager</v>
      </c>
      <c r="C268" s="6" t="str">
        <f t="shared" si="53"/>
        <v>UltraDockManager</v>
      </c>
      <c r="D268" s="5" t="str">
        <f t="shared" si="52"/>
        <v>UltraDockManager</v>
      </c>
    </row>
    <row r="269" spans="1:4" s="59" customFormat="1" x14ac:dyDescent="0.3">
      <c r="A269" s="60" t="s">
        <v>297</v>
      </c>
      <c r="B269" s="14" t="str">
        <f t="shared" si="51"/>
        <v>OfficeNavBar</v>
      </c>
      <c r="C269" s="6" t="str">
        <f t="shared" si="53"/>
        <v>UltraOfficeNavBar</v>
      </c>
      <c r="D269" s="5" t="str">
        <f t="shared" si="52"/>
        <v>UltraOfficeNavBar</v>
      </c>
    </row>
    <row r="270" spans="1:4" s="59" customFormat="1" x14ac:dyDescent="0.3">
      <c r="A270" s="60" t="s">
        <v>298</v>
      </c>
      <c r="B270" s="14" t="str">
        <f t="shared" si="51"/>
        <v>RadialMenu</v>
      </c>
      <c r="C270" s="6" t="str">
        <f t="shared" si="53"/>
        <v>UltraRadialMenu</v>
      </c>
      <c r="D270" s="5" t="str">
        <f t="shared" si="52"/>
        <v>UltraRadialMenu</v>
      </c>
    </row>
    <row r="271" spans="1:4" s="59" customFormat="1" x14ac:dyDescent="0.3">
      <c r="A271" s="60" t="s">
        <v>299</v>
      </c>
      <c r="B271" s="14" t="str">
        <f t="shared" si="51"/>
        <v>TabbedMdiManager</v>
      </c>
      <c r="C271" s="6" t="str">
        <f t="shared" si="53"/>
        <v>UltraTabbedMdiManager</v>
      </c>
      <c r="D271" s="5" t="str">
        <f t="shared" si="52"/>
        <v>UltraTabbedMdiManager</v>
      </c>
    </row>
    <row r="272" spans="1:4" s="59" customFormat="1" x14ac:dyDescent="0.3">
      <c r="A272" s="60" t="s">
        <v>300</v>
      </c>
      <c r="B272" s="14" t="str">
        <f t="shared" si="51"/>
        <v>TabControl</v>
      </c>
      <c r="C272" s="6" t="str">
        <f t="shared" si="53"/>
        <v>UltraTabControl</v>
      </c>
      <c r="D272" s="5" t="str">
        <f t="shared" si="52"/>
        <v>UltraTabControl</v>
      </c>
    </row>
    <row r="273" spans="1:4" s="59" customFormat="1" x14ac:dyDescent="0.3">
      <c r="A273" s="60" t="s">
        <v>301</v>
      </c>
      <c r="B273" s="14" t="str">
        <f t="shared" si="51"/>
        <v>TabStripControl</v>
      </c>
      <c r="C273" s="6" t="str">
        <f t="shared" si="53"/>
        <v>UltraTabStripControl</v>
      </c>
      <c r="D273" s="5" t="str">
        <f t="shared" si="52"/>
        <v>UltraTabStripControl</v>
      </c>
    </row>
    <row r="274" spans="1:4" s="35" customFormat="1" x14ac:dyDescent="0.3">
      <c r="A274" s="40" t="s">
        <v>270</v>
      </c>
      <c r="B274" s="48" t="s">
        <v>279</v>
      </c>
      <c r="C274" s="6" t="str">
        <f t="shared" si="53"/>
        <v>UltraToolbarsManager</v>
      </c>
      <c r="D274" s="5" t="str">
        <f t="shared" si="52"/>
        <v>UltraToolbarsManager</v>
      </c>
    </row>
    <row r="275" spans="1:4" s="59" customFormat="1" x14ac:dyDescent="0.3">
      <c r="A275" s="60" t="s">
        <v>302</v>
      </c>
      <c r="B275" s="48" t="s">
        <v>279</v>
      </c>
      <c r="C275" s="6" t="str">
        <f t="shared" si="53"/>
        <v>UltraToolbarsManager</v>
      </c>
      <c r="D275" s="5" t="str">
        <f t="shared" si="52"/>
        <v>UltraToolbarsManager</v>
      </c>
    </row>
    <row r="276" spans="1:4" s="59" customFormat="1" x14ac:dyDescent="0.3">
      <c r="A276" s="12" t="s">
        <v>303</v>
      </c>
      <c r="B276" s="48" t="s">
        <v>279</v>
      </c>
      <c r="C276" s="6" t="str">
        <f t="shared" si="53"/>
        <v>UltraToolbarsManager</v>
      </c>
      <c r="D276" s="5" t="str">
        <f t="shared" si="52"/>
        <v>UltraToolbarsManager</v>
      </c>
    </row>
    <row r="277" spans="1:4" s="59" customFormat="1" x14ac:dyDescent="0.3">
      <c r="A277" s="59" t="s">
        <v>304</v>
      </c>
      <c r="B277" s="48" t="s">
        <v>55</v>
      </c>
      <c r="C277" s="6" t="str">
        <f>IF(B277="Common","Common",CONCATENATE("Ultra",B277))</f>
        <v>UltraSchedule</v>
      </c>
      <c r="D277" s="5" t="str">
        <f t="shared" si="52"/>
        <v>UltraSchedule</v>
      </c>
    </row>
    <row r="278" spans="1:4" s="35" customFormat="1" x14ac:dyDescent="0.3">
      <c r="A278" s="39" t="s">
        <v>266</v>
      </c>
      <c r="B278" s="14" t="str">
        <f t="shared" ref="B278:B285" si="54">MID(A278,FIND("@",SUBSTITUTE(A278,"\","@",LEN(A278)-LEN(SUBSTITUTE(A278,"\",""))))+1,LEN(A278))</f>
        <v>CalendarInfo</v>
      </c>
      <c r="C278" s="6" t="str">
        <f t="shared" ref="C278:C286" si="55">IF(B278="Common","Common",CONCATENATE("Ultra",B278))</f>
        <v>UltraCalendarInfo</v>
      </c>
      <c r="D278" s="5" t="str">
        <f t="shared" si="52"/>
        <v>UltraCalendarInfo</v>
      </c>
    </row>
    <row r="279" spans="1:4" s="59" customFormat="1" x14ac:dyDescent="0.3">
      <c r="A279" s="14" t="s">
        <v>305</v>
      </c>
      <c r="B279" s="14" t="str">
        <f t="shared" si="54"/>
        <v>CalendarCombo</v>
      </c>
      <c r="C279" s="6" t="str">
        <f t="shared" si="55"/>
        <v>UltraCalendarCombo</v>
      </c>
      <c r="D279" s="5" t="str">
        <f t="shared" si="52"/>
        <v>UltraCalendarCombo</v>
      </c>
    </row>
    <row r="280" spans="1:4" s="59" customFormat="1" x14ac:dyDescent="0.3">
      <c r="A280" s="14" t="s">
        <v>306</v>
      </c>
      <c r="B280" s="14" t="str">
        <f t="shared" si="54"/>
        <v>CalendarLook</v>
      </c>
      <c r="C280" s="6" t="str">
        <f t="shared" si="55"/>
        <v>UltraCalendarLook</v>
      </c>
      <c r="D280" s="5" t="str">
        <f t="shared" si="52"/>
        <v>UltraCalendarLook</v>
      </c>
    </row>
    <row r="281" spans="1:4" s="59" customFormat="1" x14ac:dyDescent="0.3">
      <c r="A281" s="14" t="s">
        <v>307</v>
      </c>
      <c r="B281" s="14" t="str">
        <f t="shared" si="54"/>
        <v>DayView</v>
      </c>
      <c r="C281" s="6" t="str">
        <f t="shared" si="55"/>
        <v>UltraDayView</v>
      </c>
      <c r="D281" s="5" t="str">
        <f t="shared" si="52"/>
        <v>UltraDayView</v>
      </c>
    </row>
    <row r="282" spans="1:4" s="59" customFormat="1" x14ac:dyDescent="0.3">
      <c r="A282" s="14" t="s">
        <v>308</v>
      </c>
      <c r="B282" s="14" t="str">
        <f t="shared" si="54"/>
        <v>MonthViewMulti</v>
      </c>
      <c r="C282" s="6" t="str">
        <f t="shared" si="55"/>
        <v>UltraMonthViewMulti</v>
      </c>
      <c r="D282" s="5" t="str">
        <f t="shared" si="52"/>
        <v>UltraMonthViewMulti</v>
      </c>
    </row>
    <row r="283" spans="1:4" s="59" customFormat="1" x14ac:dyDescent="0.3">
      <c r="A283" s="14" t="s">
        <v>309</v>
      </c>
      <c r="B283" s="14" t="str">
        <f t="shared" si="54"/>
        <v>PrintDocument</v>
      </c>
      <c r="C283" s="6" t="str">
        <f t="shared" si="55"/>
        <v>UltraPrintDocument</v>
      </c>
      <c r="D283" s="5" t="str">
        <f t="shared" si="52"/>
        <v>UltraPrintDocument</v>
      </c>
    </row>
    <row r="284" spans="1:4" s="59" customFormat="1" x14ac:dyDescent="0.3">
      <c r="A284" s="14" t="s">
        <v>310</v>
      </c>
      <c r="B284" s="14" t="str">
        <f t="shared" si="54"/>
        <v>TimelineView</v>
      </c>
      <c r="C284" s="6" t="str">
        <f t="shared" si="55"/>
        <v>UltraTimelineView</v>
      </c>
      <c r="D284" s="5" t="str">
        <f t="shared" si="52"/>
        <v>UltraTimelineView</v>
      </c>
    </row>
    <row r="285" spans="1:4" s="59" customFormat="1" x14ac:dyDescent="0.3">
      <c r="A285" s="14" t="s">
        <v>311</v>
      </c>
      <c r="B285" s="14" t="str">
        <f t="shared" si="54"/>
        <v>WeekView</v>
      </c>
      <c r="C285" s="6" t="str">
        <f t="shared" si="55"/>
        <v>UltraWeekView</v>
      </c>
      <c r="D285" s="5" t="str">
        <f t="shared" si="52"/>
        <v>UltraWeekView</v>
      </c>
    </row>
    <row r="286" spans="1:4" s="35" customFormat="1" x14ac:dyDescent="0.3">
      <c r="A286" s="41" t="s">
        <v>271</v>
      </c>
      <c r="B286" s="14" t="str">
        <f t="shared" ref="B286" si="56">MID(A286,FIND("@",SUBSTITUTE(A286,"\","@",LEN(A286)-LEN(SUBSTITUTE(A286,"\",""))))+1,LEN(A286))</f>
        <v>Tree</v>
      </c>
      <c r="C286" s="6" t="str">
        <f t="shared" si="55"/>
        <v>UltraTree</v>
      </c>
      <c r="D286" s="5" t="str">
        <f t="shared" si="52"/>
        <v>UltraTree</v>
      </c>
    </row>
    <row r="287" spans="1:4" x14ac:dyDescent="0.3">
      <c r="A287" s="21" t="s">
        <v>215</v>
      </c>
      <c r="B287" s="48" t="s">
        <v>48</v>
      </c>
      <c r="C287" s="6" t="s">
        <v>48</v>
      </c>
      <c r="D287" s="5" t="str">
        <f>_xlfn.IFNA(VLOOKUP(A287, $A$2:$C$317, 3, FALSE),"")</f>
        <v>Common</v>
      </c>
    </row>
    <row r="288" spans="1:4" x14ac:dyDescent="0.3">
      <c r="B288" s="23"/>
      <c r="C288" s="7"/>
      <c r="D288" s="5"/>
    </row>
  </sheetData>
  <autoFilter ref="A1:D287">
    <sortState ref="A2:D287">
      <sortCondition ref="A1:A287"/>
    </sortState>
  </autoFilter>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 Notes</vt:lpstr>
      <vt:lpstr>Components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2018-03-26T20:37:33Z</dcterms:modified>
</cp:coreProperties>
</file>